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3275" windowHeight="5595"/>
  </bookViews>
  <sheets>
    <sheet name="UNICE" sheetId="2" r:id="rId1"/>
  </sheets>
  <calcPr calcId="144525"/>
</workbook>
</file>

<file path=xl/calcChain.xml><?xml version="1.0" encoding="utf-8"?>
<calcChain xmlns="http://schemas.openxmlformats.org/spreadsheetml/2006/main">
  <c r="S66" i="2" l="1"/>
  <c r="I134" i="2" l="1"/>
  <c r="I128" i="2"/>
  <c r="I124" i="2"/>
  <c r="I121" i="2"/>
  <c r="I114" i="2"/>
  <c r="E107" i="2"/>
  <c r="E106" i="2"/>
  <c r="E102" i="2"/>
  <c r="E101" i="2"/>
  <c r="E99" i="2"/>
  <c r="E98" i="2"/>
  <c r="E95" i="2"/>
  <c r="E94" i="2"/>
  <c r="I88" i="2"/>
  <c r="I135" i="2" s="1"/>
  <c r="E83" i="2"/>
  <c r="E82" i="2"/>
  <c r="O35" i="2"/>
  <c r="O21" i="2"/>
  <c r="O24" i="2"/>
  <c r="O25" i="2"/>
  <c r="O32" i="2"/>
  <c r="O20" i="2"/>
  <c r="O9" i="2"/>
  <c r="O8" i="2"/>
  <c r="S62" i="2"/>
  <c r="S56" i="2"/>
  <c r="S52" i="2"/>
  <c r="S49" i="2"/>
  <c r="S42" i="2"/>
  <c r="S14" i="2"/>
  <c r="S67" i="2" l="1"/>
  <c r="J47" i="2" l="1"/>
  <c r="G62" i="2" l="1"/>
  <c r="G56" i="2"/>
  <c r="G52" i="2" l="1"/>
  <c r="G49" i="2"/>
  <c r="G42" i="2"/>
  <c r="G14" i="2"/>
  <c r="G67" i="2" l="1"/>
</calcChain>
</file>

<file path=xl/sharedStrings.xml><?xml version="1.0" encoding="utf-8"?>
<sst xmlns="http://schemas.openxmlformats.org/spreadsheetml/2006/main" count="475" uniqueCount="192">
  <si>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</si>
  <si>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</si>
  <si>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</si>
  <si>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</si>
  <si>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</si>
  <si>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</si>
  <si>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</si>
  <si>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</si>
  <si>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</si>
  <si>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</si>
  <si>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</si>
  <si>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</si>
  <si>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</si>
  <si>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</si>
  <si>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</si>
  <si>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</si>
  <si>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</si>
  <si>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</si>
  <si>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</si>
  <si>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Remedium</t>
  </si>
  <si>
    <t>TOTAL FARMEXIM</t>
  </si>
  <si>
    <t>T O T A L</t>
  </si>
  <si>
    <t>Aden Farm Srl</t>
  </si>
  <si>
    <t>Silver Woolf</t>
  </si>
  <si>
    <t>Luana Farm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</si>
  <si>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</si>
  <si>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</si>
  <si>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</si>
  <si>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</si>
  <si>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</si>
  <si>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IUNIE 2019</t>
  </si>
  <si>
    <t>Lumileva Farm</t>
  </si>
  <si>
    <t>363/31.05.2019</t>
  </si>
  <si>
    <t>Apostol</t>
  </si>
  <si>
    <t>Asklepios Srl</t>
  </si>
  <si>
    <t>FARM SOMESAN</t>
  </si>
  <si>
    <t>Lumileva SRL</t>
  </si>
  <si>
    <t>IULIE 2019</t>
  </si>
  <si>
    <t>457/04.07.2019</t>
  </si>
  <si>
    <t>8548/26.06.2019</t>
  </si>
  <si>
    <t>6628/03.07.2019</t>
  </si>
  <si>
    <t>7861/22.07.2019</t>
  </si>
  <si>
    <t xml:space="preserve">Ani-Sam Gaga </t>
  </si>
  <si>
    <t>404/20.06.2019</t>
  </si>
  <si>
    <t>Elodea</t>
  </si>
  <si>
    <t>470/15.07.2019</t>
  </si>
  <si>
    <t>CRISFARM</t>
  </si>
  <si>
    <t>AUGUST 2019</t>
  </si>
  <si>
    <t>8840/31.07.2019</t>
  </si>
  <si>
    <t>8303/06.08.2019</t>
  </si>
  <si>
    <t>636/03.07.2019</t>
  </si>
  <si>
    <t>7860/22.07.2019</t>
  </si>
  <si>
    <t>535/20.08.2019</t>
  </si>
  <si>
    <t>44392/13.08.2019</t>
  </si>
  <si>
    <t>44398/14.08.2019</t>
  </si>
  <si>
    <t>4862/31.07.2019</t>
  </si>
  <si>
    <t>TOTAL DONA LOGISTICA</t>
  </si>
  <si>
    <t>025/31.05.2019</t>
  </si>
  <si>
    <t>Unice comp.</t>
  </si>
  <si>
    <t>27/31.05.2019</t>
  </si>
  <si>
    <t>001521/31.05.2019</t>
  </si>
  <si>
    <t>001524/31.05.2019</t>
  </si>
  <si>
    <t>001514/31.05.2019</t>
  </si>
  <si>
    <t>001529/31.05.2019</t>
  </si>
  <si>
    <t>6177/31.05.2019</t>
  </si>
  <si>
    <t>14125/31.05.2019</t>
  </si>
  <si>
    <t>9123/31.05.2019</t>
  </si>
  <si>
    <t>8126/31.05.2019</t>
  </si>
  <si>
    <t>16122/31.05.2019</t>
  </si>
  <si>
    <t>423/27.06.2019</t>
  </si>
  <si>
    <t>191/31.05.2019</t>
  </si>
  <si>
    <t>499/31.05.2019</t>
  </si>
  <si>
    <t>469/15.07.2019</t>
  </si>
  <si>
    <t>7778/19.07.2019</t>
  </si>
  <si>
    <t>400/31.05.2019</t>
  </si>
  <si>
    <t>30/31.05.2019</t>
  </si>
  <si>
    <t>491/24.07.2019</t>
  </si>
  <si>
    <t>16/31.05.2019</t>
  </si>
  <si>
    <t>AUGUST 2019 8043/29,07,2019</t>
  </si>
  <si>
    <t>21/31.05.2019</t>
  </si>
  <si>
    <t>AUGUST 2019 7777/19.07.2019</t>
  </si>
  <si>
    <t>456/04.07.2019</t>
  </si>
  <si>
    <t>00025/31.05.2019</t>
  </si>
  <si>
    <t>2059/31.05.2019</t>
  </si>
  <si>
    <t>259/31.05.2019</t>
  </si>
  <si>
    <t>1059/31.05.2019</t>
  </si>
  <si>
    <t>538/22.08.2019</t>
  </si>
  <si>
    <t>535/31.05.2019</t>
  </si>
  <si>
    <t>420/25.06.2019</t>
  </si>
  <si>
    <t>473/31.05.2019</t>
  </si>
  <si>
    <t>521/08.08.2019</t>
  </si>
  <si>
    <t>165/31.05.2019</t>
  </si>
  <si>
    <t>400/19.06.2019</t>
  </si>
  <si>
    <t>4212/31.05.2019</t>
  </si>
  <si>
    <t>5113/31.05.2019</t>
  </si>
  <si>
    <t>3133/31.05.2019</t>
  </si>
  <si>
    <t>4113/31.05.2019</t>
  </si>
  <si>
    <t>2534/31.05.2019</t>
  </si>
  <si>
    <t>44140/09.07.2019</t>
  </si>
  <si>
    <t>7741/18.07.2019</t>
  </si>
  <si>
    <t>(in centralizator cu iulie)</t>
  </si>
  <si>
    <t>963/31.05.2019</t>
  </si>
  <si>
    <t>1675/31.05.2019</t>
  </si>
  <si>
    <t>271/31.05.2019</t>
  </si>
  <si>
    <t>0000139/31.05.2019</t>
  </si>
  <si>
    <t>44139/09.07.2019</t>
  </si>
  <si>
    <t>44114/02.07.2019</t>
  </si>
  <si>
    <t>233/31.05.2019</t>
  </si>
  <si>
    <t>3349/02.07.2019</t>
  </si>
  <si>
    <t>137/31.05.2019</t>
  </si>
  <si>
    <t>3363/18.07.2019</t>
  </si>
  <si>
    <t>265/31.05.2019</t>
  </si>
  <si>
    <t>3348/02.07.2019</t>
  </si>
  <si>
    <t>0024/31.05.2019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</si>
  <si>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</si>
  <si>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</si>
  <si>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</si>
  <si>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</si>
  <si>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</si>
  <si>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</si>
  <si>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7134/31.05.2019</t>
  </si>
  <si>
    <t>NPHCAS 10000021/31.05.2019</t>
  </si>
  <si>
    <t>TOTAL ALLIANCE HEALTHCARE  ROMANIA</t>
  </si>
  <si>
    <r>
      <t>T O T A L  FARMEXPERT (</t>
    </r>
    <r>
      <rPr>
        <b/>
        <sz val="10"/>
        <color rgb="FFC00000"/>
        <rFont val="Arial"/>
        <family val="2"/>
        <charset val="238"/>
      </rPr>
      <t>ALLIANCE HEALTHCARE ROMANIA ?</t>
    </r>
    <r>
      <rPr>
        <b/>
        <sz val="10"/>
        <rFont val="Arial"/>
        <family val="2"/>
      </rPr>
      <t>)</t>
    </r>
  </si>
  <si>
    <t>AUGUST 2019 7742/18.07.2019</t>
  </si>
  <si>
    <t>Unice+ MSS</t>
  </si>
  <si>
    <t>527/31.05.2019</t>
  </si>
  <si>
    <t>24138,39-3297</t>
  </si>
  <si>
    <t>52938,99-25110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</si>
  <si>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</si>
  <si>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</si>
  <si>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</si>
  <si>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</si>
  <si>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</si>
  <si>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</si>
  <si>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</si>
  <si>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GENTIANA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</si>
  <si>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</si>
  <si>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</si>
  <si>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</si>
  <si>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</si>
  <si>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</si>
  <si>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</si>
  <si>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</si>
  <si>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</si>
  <si>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</si>
  <si>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</si>
  <si>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</si>
  <si>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</si>
  <si>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</si>
  <si>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</si>
  <si>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</si>
  <si>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</si>
  <si>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</si>
  <si>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</si>
  <si>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</si>
  <si>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</si>
  <si>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</si>
  <si>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</si>
  <si>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</si>
  <si>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</si>
  <si>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</si>
  <si>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</si>
  <si>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</si>
  <si>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</si>
  <si>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</si>
  <si>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</si>
  <si>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</si>
  <si>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</si>
  <si>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</si>
  <si>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</si>
  <si>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</si>
  <si>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</si>
  <si>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</si>
  <si>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</si>
  <si>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</si>
  <si>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</si>
  <si>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</si>
  <si>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141/30.06.2019</t>
  </si>
  <si>
    <t>030/30.06.2019</t>
  </si>
  <si>
    <t>313/30.06.2019</t>
  </si>
  <si>
    <t>ROPHARMA LOGISTIC</t>
  </si>
  <si>
    <t>LUMILEVA</t>
  </si>
  <si>
    <t>PHARMACLIN</t>
  </si>
  <si>
    <t>3369/02.08.2019</t>
  </si>
  <si>
    <t>3364/22.07.2019</t>
  </si>
  <si>
    <t>NETLINE DESIGN</t>
  </si>
  <si>
    <t>478/30.06.2019</t>
  </si>
  <si>
    <t>480/19.07.2019</t>
  </si>
  <si>
    <t>7933/24.07.2019</t>
  </si>
  <si>
    <t>LUANA FARM</t>
  </si>
  <si>
    <t>PLATI  CESIUNI          30  SEPTEMBRIE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</si>
</sst>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4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0" fontId="0" fillId="0" borderId="10" xfId="0" applyBorder="1" applyAlignment="1">
      <alignment horizontal="right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0" fontId="0" fillId="0" borderId="24" xfId="0" applyFill="1" applyBorder="1" applyAlignment="1">
      <alignment horizontal="right"/>
    </xf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42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24" xfId="0" applyBorder="1"/>
    <xf numFmtId="0" fontId="0" fillId="0" borderId="14" xfId="0" applyFill="1" applyBorder="1"/>
    <xf numFmtId="0" fontId="2" fillId="0" borderId="10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0" fontId="0" fillId="0" borderId="32" xfId="0" applyBorder="1" applyAlignment="1">
      <alignment horizontal="right"/>
    </xf>
    <xf numFmtId="0" fontId="0" fillId="0" borderId="5" xfId="0" applyFont="1" applyBorder="1"/>
    <xf numFmtId="0" fontId="0" fillId="0" borderId="7" xfId="0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7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50" xfId="0" applyBorder="1" applyAlignment="1">
      <alignment horizontal="right"/>
    </xf>
    <xf numFmtId="0" fontId="0" fillId="0" borderId="30" xfId="0" applyFill="1" applyBorder="1"/>
    <xf numFmtId="49" fontId="0" fillId="0" borderId="37" xfId="0" applyNumberFormat="1" applyBorder="1" applyAlignment="1">
      <alignment wrapText="1"/>
    </xf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9" xfId="0" applyBorder="1"/>
    <xf numFmtId="4" fontId="0" fillId="0" borderId="30" xfId="0" applyNumberFormat="1" applyFill="1" applyBorder="1"/>
    <xf numFmtId="0" fontId="0" fillId="0" borderId="33" xfId="0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0" fontId="0" fillId="0" borderId="54" xfId="0" applyBorder="1"/>
    <xf numFmtId="0" fontId="0" fillId="0" borderId="48" xfId="0" applyBorder="1"/>
    <xf numFmtId="0" fontId="0" fillId="0" borderId="47" xfId="0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1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55" xfId="1" applyFont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45" xfId="0" applyBorder="1" applyAlignment="1">
      <alignment horizontal="right"/>
    </xf>
    <xf numFmtId="4" fontId="0" fillId="0" borderId="44" xfId="0" applyNumberFormat="1" applyBorder="1"/>
    <xf numFmtId="0" fontId="0" fillId="0" borderId="34" xfId="0" applyBorder="1" applyAlignment="1">
      <alignment horizontal="right"/>
    </xf>
    <xf numFmtId="4" fontId="0" fillId="0" borderId="3" xfId="0" applyNumberFormat="1" applyBorder="1"/>
    <xf numFmtId="0" fontId="0" fillId="0" borderId="53" xfId="0" applyBorder="1"/>
    <xf numFmtId="49" fontId="0" fillId="0" borderId="2" xfId="0" applyNumberFormat="1" applyFill="1" applyBorder="1"/>
    <xf numFmtId="4" fontId="0" fillId="0" borderId="24" xfId="0" applyNumberFormat="1" applyFill="1" applyBorder="1"/>
    <xf numFmtId="4" fontId="0" fillId="0" borderId="27" xfId="0" applyNumberFormat="1" applyFill="1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4" fontId="0" fillId="0" borderId="13" xfId="0" applyNumberFormat="1" applyFill="1" applyBorder="1"/>
    <xf numFmtId="4" fontId="0" fillId="0" borderId="12" xfId="0" applyNumberFormat="1" applyFill="1" applyBorder="1"/>
    <xf numFmtId="0" fontId="0" fillId="0" borderId="41" xfId="0" applyBorder="1"/>
    <xf numFmtId="0" fontId="0" fillId="0" borderId="1" xfId="0" applyBorder="1" applyAlignment="1"/>
    <xf numFmtId="49" fontId="0" fillId="0" borderId="2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0" fontId="0" fillId="0" borderId="56" xfId="0" applyBorder="1"/>
    <xf numFmtId="49" fontId="0" fillId="0" borderId="37" xfId="0" applyNumberFormat="1" applyBorder="1" applyAlignment="1">
      <alignment horizontal="left" wrapText="1"/>
    </xf>
    <xf numFmtId="0" fontId="0" fillId="0" borderId="51" xfId="0" applyFill="1" applyBorder="1"/>
    <xf numFmtId="4" fontId="0" fillId="0" borderId="50" xfId="0" applyNumberFormat="1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7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right" vertical="center"/>
    </xf>
    <xf numFmtId="4" fontId="0" fillId="0" borderId="58" xfId="0" applyNumberFormat="1" applyFill="1" applyBorder="1"/>
    <xf numFmtId="4" fontId="6" fillId="0" borderId="32" xfId="0" applyNumberFormat="1" applyFont="1" applyBorder="1"/>
    <xf numFmtId="4" fontId="3" fillId="0" borderId="49" xfId="0" applyNumberFormat="1" applyFont="1" applyBorder="1"/>
    <xf numFmtId="1" fontId="5" fillId="0" borderId="54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5" fillId="0" borderId="59" xfId="0" applyNumberFormat="1" applyFont="1" applyBorder="1" applyAlignment="1">
      <alignment horizontal="right" vertical="center"/>
    </xf>
    <xf numFmtId="14" fontId="3" fillId="0" borderId="48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4" xfId="0" applyBorder="1" applyAlignment="1">
      <alignment horizontal="right"/>
    </xf>
    <xf numFmtId="4" fontId="0" fillId="0" borderId="52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32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0" fillId="0" borderId="32" xfId="0" applyNumberFormat="1" applyBorder="1"/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60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3" fillId="0" borderId="44" xfId="0" applyNumberFormat="1" applyFont="1" applyBorder="1"/>
    <xf numFmtId="0" fontId="0" fillId="0" borderId="37" xfId="0" applyFill="1" applyBorder="1" applyAlignment="1">
      <alignment horizontal="left"/>
    </xf>
    <xf numFmtId="49" fontId="0" fillId="0" borderId="3" xfId="0" applyNumberFormat="1" applyBorder="1" applyAlignment="1">
      <alignment horizontal="left" wrapText="1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17" xfId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" fontId="5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5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1" fontId="5" fillId="0" borderId="1" xfId="0" applyNumberFormat="1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2" xfId="0" applyFill="1" applyBorder="1" applyAlignment="1"/>
    <xf numFmtId="0" fontId="0" fillId="0" borderId="30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K1" workbookViewId="0">
      <selection activeCell="V43" sqref="V43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0" hidden="1" customWidth="1"/>
    <col min="11" max="11" width="4.7109375" customWidth="1"/>
    <col min="12" max="12" width="17.7109375" customWidth="1"/>
    <col min="13" max="13" width="15.42578125" customWidth="1"/>
    <col min="14" max="14" width="15.28515625" hidden="1" customWidth="1"/>
    <col min="15" max="15" width="14.28515625" customWidth="1"/>
    <col min="16" max="16" width="18.5703125" customWidth="1"/>
    <col min="17" max="17" width="11.42578125" customWidth="1"/>
    <col min="18" max="18" width="16.7109375" customWidth="1"/>
    <col min="19" max="19" width="11.7109375" customWidth="1"/>
    <col min="21" max="21" width="10.140625" bestFit="1" customWidth="1"/>
  </cols>
  <sheetData>
    <row r="1" spans="1:21" x14ac:dyDescent="0.25">
      <c r="C1" s="66"/>
      <c r="N1" s="66"/>
      <c r="O1" s="8"/>
    </row>
    <row r="3" spans="1:21" x14ac:dyDescent="0.25">
      <c r="C3" s="20" t="s">
        <v>137</v>
      </c>
      <c r="D3" s="20"/>
      <c r="G3" s="16" t="s">
        <v>16</v>
      </c>
      <c r="N3" s="20" t="s">
        <v>137</v>
      </c>
      <c r="O3" s="20" t="s">
        <v>191</v>
      </c>
      <c r="P3" s="20"/>
      <c r="S3" s="16" t="s">
        <v>16</v>
      </c>
    </row>
    <row r="4" spans="1:21" x14ac:dyDescent="0.25">
      <c r="C4" s="20"/>
      <c r="D4" s="20"/>
      <c r="G4" s="16"/>
      <c r="N4" s="20"/>
      <c r="O4" s="20"/>
      <c r="P4" s="20"/>
      <c r="S4" s="16"/>
    </row>
    <row r="5" spans="1:21" ht="15.75" thickBot="1" x14ac:dyDescent="0.3">
      <c r="B5" s="240" t="s">
        <v>26</v>
      </c>
      <c r="C5" s="240"/>
      <c r="D5" s="240"/>
      <c r="E5" s="240"/>
      <c r="F5" s="240"/>
      <c r="G5" s="240"/>
      <c r="L5" s="240" t="s">
        <v>26</v>
      </c>
      <c r="M5" s="240"/>
      <c r="N5" s="240"/>
      <c r="O5" s="240"/>
      <c r="P5" s="240"/>
      <c r="Q5" s="240"/>
      <c r="R5" s="240"/>
      <c r="S5" s="240"/>
    </row>
    <row r="6" spans="1:21" ht="39" x14ac:dyDescent="0.25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78" t="s">
        <v>133</v>
      </c>
      <c r="N6" s="178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</row>
    <row r="7" spans="1:21" ht="15.75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5" t="s">
        <v>6</v>
      </c>
      <c r="L7" s="101"/>
      <c r="M7" s="101"/>
      <c r="N7" s="101"/>
      <c r="O7" s="101"/>
      <c r="P7" s="101" t="s">
        <v>7</v>
      </c>
      <c r="Q7" s="101" t="s">
        <v>14</v>
      </c>
      <c r="R7" s="101" t="s">
        <v>8</v>
      </c>
      <c r="S7" s="102" t="s">
        <v>10</v>
      </c>
    </row>
    <row r="8" spans="1:21" x14ac:dyDescent="0.25">
      <c r="A8" s="115">
        <v>1</v>
      </c>
      <c r="B8" s="119" t="s">
        <v>37</v>
      </c>
      <c r="C8" s="22" t="s">
        <v>0</v>
      </c>
      <c r="D8" s="110" t="s">
        <v>39</v>
      </c>
      <c r="E8" s="116" t="s">
        <v>11</v>
      </c>
      <c r="F8" s="98" t="s">
        <v>57</v>
      </c>
      <c r="G8" s="70">
        <v>23287.360000000001</v>
      </c>
      <c r="K8" s="115">
        <v>1</v>
      </c>
      <c r="L8" s="168" t="s">
        <v>129</v>
      </c>
      <c r="M8" s="58" t="s">
        <v>47</v>
      </c>
      <c r="N8" s="21" t="s">
        <v>0</v>
      </c>
      <c r="O8" s="22" t="str">
        <f>UPPER(N8)</f>
        <v>GENTIANA</v>
      </c>
      <c r="P8" s="24" t="s">
        <v>48</v>
      </c>
      <c r="Q8" s="22" t="s">
        <v>11</v>
      </c>
      <c r="R8" s="89" t="s">
        <v>138</v>
      </c>
      <c r="S8" s="32">
        <v>7935.35</v>
      </c>
    </row>
    <row r="9" spans="1:21" ht="15.75" thickBot="1" x14ac:dyDescent="0.3">
      <c r="A9" s="126"/>
      <c r="B9" s="120" t="s">
        <v>40</v>
      </c>
      <c r="C9" s="72"/>
      <c r="D9" s="121"/>
      <c r="E9" s="117" t="s">
        <v>58</v>
      </c>
      <c r="F9" s="118" t="s">
        <v>59</v>
      </c>
      <c r="G9" s="69">
        <v>25709.64</v>
      </c>
      <c r="K9" s="184"/>
      <c r="L9" s="120"/>
      <c r="M9" s="64" t="s">
        <v>49</v>
      </c>
      <c r="N9" s="35"/>
      <c r="O9" s="34" t="str">
        <f t="shared" ref="O9" si="0">UPPER(N9)</f>
        <v/>
      </c>
      <c r="P9" s="121"/>
      <c r="Q9" s="33"/>
      <c r="R9" s="63"/>
      <c r="S9" s="69"/>
      <c r="U9" s="86"/>
    </row>
    <row r="10" spans="1:21" hidden="1" x14ac:dyDescent="0.25">
      <c r="A10" s="127">
        <v>2</v>
      </c>
      <c r="B10" s="93" t="s">
        <v>47</v>
      </c>
      <c r="C10" s="22" t="s">
        <v>46</v>
      </c>
      <c r="D10" s="123" t="s">
        <v>41</v>
      </c>
      <c r="E10" s="122" t="s">
        <v>11</v>
      </c>
      <c r="F10" s="94" t="s">
        <v>60</v>
      </c>
      <c r="G10" s="70">
        <v>7988.32</v>
      </c>
      <c r="K10" s="128"/>
      <c r="L10" s="177"/>
      <c r="M10" s="177"/>
      <c r="N10" s="9"/>
      <c r="O10" s="8"/>
      <c r="P10" s="181"/>
      <c r="Q10" s="108"/>
      <c r="R10" s="182"/>
      <c r="S10" s="183"/>
    </row>
    <row r="11" spans="1:21" hidden="1" x14ac:dyDescent="0.25">
      <c r="A11" s="128"/>
      <c r="B11" s="125" t="s">
        <v>41</v>
      </c>
      <c r="C11" s="7"/>
      <c r="D11" s="105"/>
      <c r="E11" s="67" t="s">
        <v>11</v>
      </c>
      <c r="F11" s="95" t="s">
        <v>61</v>
      </c>
      <c r="G11" s="104">
        <v>15827.52</v>
      </c>
      <c r="K11" s="128"/>
      <c r="L11" s="125"/>
      <c r="M11" s="125"/>
      <c r="N11" s="7"/>
      <c r="O11" s="7"/>
      <c r="P11" s="105"/>
      <c r="Q11" s="67"/>
      <c r="R11" s="95"/>
      <c r="S11" s="104"/>
    </row>
    <row r="12" spans="1:21" hidden="1" x14ac:dyDescent="0.25">
      <c r="A12" s="128"/>
      <c r="B12" s="124"/>
      <c r="C12" s="9"/>
      <c r="D12" s="9"/>
      <c r="E12" s="67" t="s">
        <v>11</v>
      </c>
      <c r="F12" s="95" t="s">
        <v>62</v>
      </c>
      <c r="G12" s="104">
        <v>27451.74</v>
      </c>
      <c r="K12" s="128"/>
      <c r="L12" s="124"/>
      <c r="M12" s="124"/>
      <c r="N12" s="9"/>
      <c r="O12" s="9"/>
      <c r="P12" s="9"/>
      <c r="Q12" s="67"/>
      <c r="R12" s="95"/>
      <c r="S12" s="104"/>
    </row>
    <row r="13" spans="1:21" ht="15.75" hidden="1" thickBot="1" x14ac:dyDescent="0.3">
      <c r="A13" s="101"/>
      <c r="B13" s="124"/>
      <c r="C13" s="9"/>
      <c r="D13" s="90"/>
      <c r="E13" s="141" t="s">
        <v>11</v>
      </c>
      <c r="F13" s="138" t="s">
        <v>63</v>
      </c>
      <c r="G13" s="85">
        <v>9796.9699999999993</v>
      </c>
      <c r="K13" s="101"/>
      <c r="L13" s="124"/>
      <c r="M13" s="124"/>
      <c r="N13" s="9"/>
      <c r="O13" s="9"/>
      <c r="P13" s="90"/>
      <c r="Q13" s="141"/>
      <c r="R13" s="138"/>
      <c r="S13" s="85"/>
    </row>
    <row r="14" spans="1:21" ht="15.75" customHeight="1" thickBot="1" x14ac:dyDescent="0.3">
      <c r="A14" s="241" t="s">
        <v>20</v>
      </c>
      <c r="B14" s="242"/>
      <c r="C14" s="242"/>
      <c r="D14" s="242"/>
      <c r="E14" s="242"/>
      <c r="F14" s="243"/>
      <c r="G14" s="19">
        <f>SUM(G8:G13)</f>
        <v>110061.55</v>
      </c>
      <c r="K14" s="258" t="s">
        <v>20</v>
      </c>
      <c r="L14" s="259"/>
      <c r="M14" s="259"/>
      <c r="N14" s="259"/>
      <c r="O14" s="259"/>
      <c r="P14" s="259"/>
      <c r="Q14" s="259"/>
      <c r="R14" s="260"/>
      <c r="S14" s="111">
        <f>SUM(S8:S13)</f>
        <v>7935.35</v>
      </c>
    </row>
    <row r="15" spans="1:21" x14ac:dyDescent="0.25">
      <c r="A15" s="133">
        <v>1</v>
      </c>
      <c r="B15" s="62" t="s">
        <v>47</v>
      </c>
      <c r="C15" s="66" t="s">
        <v>22</v>
      </c>
      <c r="D15" s="47" t="s">
        <v>50</v>
      </c>
      <c r="E15" s="87" t="s">
        <v>11</v>
      </c>
      <c r="F15" s="129" t="s">
        <v>64</v>
      </c>
      <c r="G15" s="130">
        <v>95001.05</v>
      </c>
      <c r="K15" s="12">
        <v>1</v>
      </c>
      <c r="L15" s="171" t="s">
        <v>130</v>
      </c>
      <c r="M15" s="58" t="s">
        <v>47</v>
      </c>
      <c r="N15" s="24" t="s">
        <v>22</v>
      </c>
      <c r="O15" s="22" t="s">
        <v>46</v>
      </c>
      <c r="P15" s="42" t="s">
        <v>52</v>
      </c>
      <c r="Q15" s="88" t="s">
        <v>11</v>
      </c>
      <c r="R15" s="45" t="s">
        <v>149</v>
      </c>
      <c r="S15" s="43">
        <v>15028.41</v>
      </c>
    </row>
    <row r="16" spans="1:21" x14ac:dyDescent="0.25">
      <c r="A16" s="133"/>
      <c r="B16" s="62" t="s">
        <v>51</v>
      </c>
      <c r="C16" s="8"/>
      <c r="D16" s="47"/>
      <c r="E16" s="1" t="s">
        <v>11</v>
      </c>
      <c r="F16" s="129" t="s">
        <v>65</v>
      </c>
      <c r="G16" s="130">
        <v>10457.799999999999</v>
      </c>
      <c r="K16" s="133"/>
      <c r="L16" s="62"/>
      <c r="M16" s="62"/>
      <c r="N16" s="8"/>
      <c r="O16" s="9"/>
      <c r="P16" s="8"/>
      <c r="Q16" s="7" t="s">
        <v>11</v>
      </c>
      <c r="R16" s="37" t="s">
        <v>150</v>
      </c>
      <c r="S16" s="160">
        <v>5254.03</v>
      </c>
    </row>
    <row r="17" spans="1:19" x14ac:dyDescent="0.25">
      <c r="A17" s="133"/>
      <c r="B17" s="62"/>
      <c r="C17" s="8"/>
      <c r="D17" s="47"/>
      <c r="E17" s="1" t="s">
        <v>11</v>
      </c>
      <c r="F17" s="129" t="s">
        <v>66</v>
      </c>
      <c r="G17" s="130">
        <v>6154.3</v>
      </c>
      <c r="K17" s="133"/>
      <c r="L17" s="62"/>
      <c r="M17" s="62"/>
      <c r="N17" s="8"/>
      <c r="O17" s="9"/>
      <c r="P17" s="8"/>
      <c r="Q17" s="7" t="s">
        <v>11</v>
      </c>
      <c r="R17" s="37" t="s">
        <v>151</v>
      </c>
      <c r="S17" s="160">
        <v>14162.68</v>
      </c>
    </row>
    <row r="18" spans="1:19" x14ac:dyDescent="0.25">
      <c r="A18" s="133"/>
      <c r="B18" s="62"/>
      <c r="C18" s="8"/>
      <c r="D18" s="47"/>
      <c r="E18" s="1" t="s">
        <v>11</v>
      </c>
      <c r="F18" s="129" t="s">
        <v>67</v>
      </c>
      <c r="G18" s="130">
        <v>17397.75</v>
      </c>
      <c r="K18" s="133"/>
      <c r="L18" s="62"/>
      <c r="M18" s="62"/>
      <c r="N18" s="8"/>
      <c r="O18" s="9"/>
      <c r="P18" s="8"/>
      <c r="Q18" s="7" t="s">
        <v>11</v>
      </c>
      <c r="R18" s="37" t="s">
        <v>152</v>
      </c>
      <c r="S18" s="160">
        <v>8625.26</v>
      </c>
    </row>
    <row r="19" spans="1:19" ht="15.75" thickBot="1" x14ac:dyDescent="0.3">
      <c r="A19" s="92"/>
      <c r="B19" s="9"/>
      <c r="C19" s="8"/>
      <c r="D19" s="47"/>
      <c r="E19" s="33" t="s">
        <v>11</v>
      </c>
      <c r="F19" s="131" t="s">
        <v>68</v>
      </c>
      <c r="G19" s="132">
        <v>9784.2999999999993</v>
      </c>
      <c r="K19" s="92"/>
      <c r="L19" s="34"/>
      <c r="M19" s="34"/>
      <c r="N19" s="35"/>
      <c r="O19" s="34"/>
      <c r="P19" s="35"/>
      <c r="Q19" s="33" t="s">
        <v>11</v>
      </c>
      <c r="R19" s="30" t="s">
        <v>153</v>
      </c>
      <c r="S19" s="97">
        <v>22484.87</v>
      </c>
    </row>
    <row r="20" spans="1:19" x14ac:dyDescent="0.25">
      <c r="A20" s="83">
        <v>2</v>
      </c>
      <c r="B20" s="134" t="s">
        <v>37</v>
      </c>
      <c r="C20" s="52" t="s">
        <v>17</v>
      </c>
      <c r="D20" s="22" t="s">
        <v>69</v>
      </c>
      <c r="E20" s="51" t="s">
        <v>11</v>
      </c>
      <c r="F20" s="23" t="s">
        <v>70</v>
      </c>
      <c r="G20" s="135">
        <v>7988.91</v>
      </c>
      <c r="K20" s="187">
        <v>2</v>
      </c>
      <c r="L20" s="170" t="s">
        <v>130</v>
      </c>
      <c r="M20" s="62" t="s">
        <v>47</v>
      </c>
      <c r="N20" s="186" t="s">
        <v>17</v>
      </c>
      <c r="O20" s="199" t="str">
        <f>UPPER(N20)</f>
        <v>ANDISIMA</v>
      </c>
      <c r="P20" s="66" t="s">
        <v>142</v>
      </c>
      <c r="Q20" s="200" t="s">
        <v>11</v>
      </c>
      <c r="R20" s="173" t="s">
        <v>143</v>
      </c>
      <c r="S20" s="201">
        <v>58724.23</v>
      </c>
    </row>
    <row r="21" spans="1:19" ht="15.75" thickBot="1" x14ac:dyDescent="0.3">
      <c r="A21" s="84"/>
      <c r="B21" s="48"/>
      <c r="C21" s="35"/>
      <c r="D21" s="34"/>
      <c r="E21" s="91" t="s">
        <v>11</v>
      </c>
      <c r="F21" s="59" t="s">
        <v>71</v>
      </c>
      <c r="G21" s="136">
        <v>62650.400000000001</v>
      </c>
      <c r="K21" s="84"/>
      <c r="L21" s="48"/>
      <c r="M21" s="48"/>
      <c r="N21" s="35"/>
      <c r="O21" s="190" t="str">
        <f t="shared" ref="O21:O35" si="1">UPPER(N21)</f>
        <v/>
      </c>
      <c r="P21" s="72"/>
      <c r="Q21" s="185" t="s">
        <v>11</v>
      </c>
      <c r="R21" s="30" t="s">
        <v>144</v>
      </c>
      <c r="S21" s="191">
        <v>6977.32</v>
      </c>
    </row>
    <row r="22" spans="1:19" ht="15.75" hidden="1" thickBot="1" x14ac:dyDescent="0.3">
      <c r="A22" s="83">
        <v>3</v>
      </c>
      <c r="B22" s="58" t="s">
        <v>47</v>
      </c>
      <c r="C22" s="24" t="s">
        <v>42</v>
      </c>
      <c r="D22" s="22" t="s">
        <v>72</v>
      </c>
      <c r="E22" s="7" t="s">
        <v>11</v>
      </c>
      <c r="F22" s="60" t="s">
        <v>32</v>
      </c>
      <c r="G22" s="107">
        <v>18389.52</v>
      </c>
      <c r="K22" s="187">
        <v>3</v>
      </c>
      <c r="L22" s="170" t="s">
        <v>130</v>
      </c>
      <c r="M22" s="124"/>
      <c r="N22" s="8" t="s">
        <v>42</v>
      </c>
      <c r="O22" s="186"/>
      <c r="P22" s="9"/>
      <c r="Q22" s="9"/>
      <c r="R22" s="188"/>
      <c r="S22" s="106"/>
    </row>
    <row r="23" spans="1:19" ht="15.75" hidden="1" thickBot="1" x14ac:dyDescent="0.3">
      <c r="A23" s="84"/>
      <c r="B23" s="34" t="s">
        <v>73</v>
      </c>
      <c r="C23" s="35"/>
      <c r="D23" s="34"/>
      <c r="E23" s="33" t="s">
        <v>11</v>
      </c>
      <c r="F23" s="63" t="s">
        <v>74</v>
      </c>
      <c r="G23" s="85">
        <v>10166.379999999999</v>
      </c>
      <c r="K23" s="84"/>
      <c r="L23" s="34"/>
      <c r="M23" s="35"/>
      <c r="N23" s="35"/>
      <c r="O23" s="52"/>
      <c r="P23" s="34"/>
      <c r="Q23" s="33"/>
      <c r="R23" s="63"/>
      <c r="S23" s="85"/>
    </row>
    <row r="24" spans="1:19" ht="15.75" thickBot="1" x14ac:dyDescent="0.3">
      <c r="A24" s="17">
        <v>4</v>
      </c>
      <c r="B24" s="58" t="s">
        <v>30</v>
      </c>
      <c r="C24" s="137" t="s">
        <v>33</v>
      </c>
      <c r="D24" s="24" t="s">
        <v>43</v>
      </c>
      <c r="E24" s="51" t="s">
        <v>11</v>
      </c>
      <c r="F24" s="138" t="s">
        <v>75</v>
      </c>
      <c r="G24" s="139">
        <v>27000</v>
      </c>
      <c r="K24" s="29">
        <v>3</v>
      </c>
      <c r="L24" s="171" t="s">
        <v>130</v>
      </c>
      <c r="M24" s="58" t="s">
        <v>47</v>
      </c>
      <c r="N24" s="137" t="s">
        <v>33</v>
      </c>
      <c r="O24" s="52" t="str">
        <f t="shared" si="1"/>
        <v>APOSTOL</v>
      </c>
      <c r="P24" s="42" t="s">
        <v>145</v>
      </c>
      <c r="Q24" s="51" t="s">
        <v>11</v>
      </c>
      <c r="R24" s="60" t="s">
        <v>146</v>
      </c>
      <c r="S24" s="192">
        <v>28000</v>
      </c>
    </row>
    <row r="25" spans="1:19" ht="30.75" thickBot="1" x14ac:dyDescent="0.3">
      <c r="A25" s="142">
        <v>5</v>
      </c>
      <c r="B25" s="143" t="s">
        <v>78</v>
      </c>
      <c r="C25" s="137" t="s">
        <v>34</v>
      </c>
      <c r="D25" s="42" t="s">
        <v>76</v>
      </c>
      <c r="E25" s="77" t="s">
        <v>11</v>
      </c>
      <c r="F25" s="38" t="s">
        <v>77</v>
      </c>
      <c r="G25" s="71">
        <v>47250.82</v>
      </c>
      <c r="K25" s="195">
        <v>4</v>
      </c>
      <c r="L25" s="196" t="s">
        <v>130</v>
      </c>
      <c r="M25" s="197" t="s">
        <v>148</v>
      </c>
      <c r="N25" s="198" t="s">
        <v>34</v>
      </c>
      <c r="O25" s="198" t="str">
        <f t="shared" si="1"/>
        <v>ASKLEPIOS SRL</v>
      </c>
      <c r="P25" s="82" t="s">
        <v>76</v>
      </c>
      <c r="Q25" s="27" t="s">
        <v>11</v>
      </c>
      <c r="R25" s="38" t="s">
        <v>147</v>
      </c>
      <c r="S25" s="71">
        <v>50875.99</v>
      </c>
    </row>
    <row r="26" spans="1:19" ht="30.75" hidden="1" thickBot="1" x14ac:dyDescent="0.3">
      <c r="A26" s="57">
        <v>6</v>
      </c>
      <c r="B26" s="144" t="s">
        <v>80</v>
      </c>
      <c r="C26" s="22" t="s">
        <v>44</v>
      </c>
      <c r="D26" s="42" t="s">
        <v>45</v>
      </c>
      <c r="E26" s="99" t="s">
        <v>11</v>
      </c>
      <c r="F26" s="96" t="s">
        <v>79</v>
      </c>
      <c r="G26" s="109">
        <v>12511.26</v>
      </c>
      <c r="K26" s="193">
        <v>6</v>
      </c>
      <c r="L26" s="170" t="s">
        <v>130</v>
      </c>
      <c r="M26" s="9"/>
      <c r="N26" s="9" t="s">
        <v>44</v>
      </c>
      <c r="O26" s="186"/>
      <c r="P26" s="39"/>
      <c r="Q26" s="78"/>
      <c r="R26" s="46"/>
      <c r="S26" s="203"/>
    </row>
    <row r="27" spans="1:19" hidden="1" x14ac:dyDescent="0.25">
      <c r="A27" s="29">
        <v>7</v>
      </c>
      <c r="B27" s="58" t="s">
        <v>37</v>
      </c>
      <c r="C27" s="24" t="s">
        <v>0</v>
      </c>
      <c r="D27" s="22" t="s">
        <v>81</v>
      </c>
      <c r="E27" s="22" t="s">
        <v>11</v>
      </c>
      <c r="F27" s="45" t="s">
        <v>59</v>
      </c>
      <c r="G27" s="140">
        <v>92142.28</v>
      </c>
      <c r="K27" s="29"/>
      <c r="L27" s="171"/>
      <c r="M27" s="58"/>
      <c r="N27" s="24"/>
      <c r="O27" s="137"/>
      <c r="P27" s="174"/>
      <c r="Q27" s="24"/>
      <c r="R27" s="23"/>
      <c r="S27" s="189"/>
    </row>
    <row r="28" spans="1:19" ht="15.75" hidden="1" thickBot="1" x14ac:dyDescent="0.3">
      <c r="A28" s="15"/>
      <c r="B28" s="34"/>
      <c r="C28" s="35"/>
      <c r="D28" s="34"/>
      <c r="E28" s="33" t="s">
        <v>11</v>
      </c>
      <c r="F28" s="30" t="s">
        <v>82</v>
      </c>
      <c r="G28" s="109">
        <v>53847.62</v>
      </c>
      <c r="K28" s="15"/>
      <c r="L28" s="34"/>
      <c r="M28" s="64"/>
      <c r="N28" s="35"/>
      <c r="O28" s="199"/>
      <c r="P28" s="72"/>
      <c r="Q28" s="33"/>
      <c r="R28" s="30"/>
      <c r="S28" s="97"/>
    </row>
    <row r="29" spans="1:19" x14ac:dyDescent="0.25">
      <c r="A29" s="29">
        <v>8</v>
      </c>
      <c r="B29" s="58" t="s">
        <v>37</v>
      </c>
      <c r="C29" s="24" t="s">
        <v>23</v>
      </c>
      <c r="D29" s="22" t="s">
        <v>38</v>
      </c>
      <c r="E29" s="81" t="s">
        <v>11</v>
      </c>
      <c r="F29" s="68" t="s">
        <v>83</v>
      </c>
      <c r="G29" s="135">
        <v>11865.38</v>
      </c>
      <c r="K29" s="14">
        <v>8</v>
      </c>
      <c r="L29" s="170" t="s">
        <v>130</v>
      </c>
      <c r="M29" s="146" t="s">
        <v>47</v>
      </c>
      <c r="N29" s="8" t="s">
        <v>23</v>
      </c>
      <c r="O29" s="268" t="s">
        <v>190</v>
      </c>
      <c r="P29" s="24" t="s">
        <v>188</v>
      </c>
      <c r="Q29" s="80" t="s">
        <v>11</v>
      </c>
      <c r="R29" s="44" t="s">
        <v>187</v>
      </c>
      <c r="S29" s="107">
        <v>17511.490000000002</v>
      </c>
    </row>
    <row r="30" spans="1:19" ht="15.75" thickBot="1" x14ac:dyDescent="0.3">
      <c r="A30" s="14"/>
      <c r="B30" s="9"/>
      <c r="C30" s="9"/>
      <c r="D30" s="66"/>
      <c r="E30" s="7" t="s">
        <v>11</v>
      </c>
      <c r="F30" s="103" t="s">
        <v>84</v>
      </c>
      <c r="G30" s="145">
        <v>11821.36</v>
      </c>
      <c r="K30" s="14"/>
      <c r="L30" s="9"/>
      <c r="M30" s="236" t="s">
        <v>189</v>
      </c>
      <c r="N30" s="47"/>
      <c r="O30" s="269"/>
      <c r="P30" s="66"/>
      <c r="Q30" s="7"/>
      <c r="R30" s="103"/>
      <c r="S30" s="145"/>
    </row>
    <row r="31" spans="1:19" ht="15.75" thickBot="1" x14ac:dyDescent="0.3">
      <c r="A31" s="15"/>
      <c r="B31" s="34"/>
      <c r="C31" s="34"/>
      <c r="D31" s="72"/>
      <c r="E31" s="7" t="s">
        <v>11</v>
      </c>
      <c r="F31" s="103" t="s">
        <v>85</v>
      </c>
      <c r="G31" s="145">
        <v>6420.18</v>
      </c>
      <c r="K31" s="15"/>
      <c r="L31" s="34"/>
      <c r="M31" s="34"/>
      <c r="N31" s="91"/>
      <c r="O31" s="270"/>
      <c r="P31" s="72"/>
      <c r="Q31" s="7"/>
      <c r="R31" s="103"/>
      <c r="S31" s="145"/>
    </row>
    <row r="32" spans="1:19" ht="15.75" thickBot="1" x14ac:dyDescent="0.3">
      <c r="A32" s="15">
        <v>9</v>
      </c>
      <c r="B32" s="146" t="s">
        <v>47</v>
      </c>
      <c r="C32" s="22" t="s">
        <v>31</v>
      </c>
      <c r="D32" s="147" t="s">
        <v>86</v>
      </c>
      <c r="E32" s="99" t="s">
        <v>9</v>
      </c>
      <c r="F32" s="59" t="s">
        <v>87</v>
      </c>
      <c r="G32" s="132">
        <v>45408.04</v>
      </c>
      <c r="K32" s="14">
        <v>5</v>
      </c>
      <c r="L32" s="171" t="s">
        <v>130</v>
      </c>
      <c r="M32" s="146" t="s">
        <v>47</v>
      </c>
      <c r="N32" s="22" t="s">
        <v>31</v>
      </c>
      <c r="O32" s="186" t="str">
        <f t="shared" si="1"/>
        <v>LUMILEVA FARM</v>
      </c>
      <c r="P32" s="21" t="s">
        <v>86</v>
      </c>
      <c r="Q32" s="80" t="s">
        <v>9</v>
      </c>
      <c r="R32" s="23" t="s">
        <v>156</v>
      </c>
      <c r="S32" s="107">
        <v>31532.41</v>
      </c>
    </row>
    <row r="33" spans="1:19" ht="15.75" hidden="1" thickBot="1" x14ac:dyDescent="0.3">
      <c r="A33" s="15"/>
      <c r="B33" s="146"/>
      <c r="C33" s="22"/>
      <c r="D33" s="24"/>
      <c r="E33" s="48"/>
      <c r="F33" s="59"/>
      <c r="G33" s="132"/>
      <c r="K33" s="14"/>
      <c r="L33" s="171"/>
      <c r="M33" s="143"/>
      <c r="N33" s="24"/>
      <c r="O33" s="52"/>
      <c r="P33" s="80"/>
      <c r="Q33" s="42"/>
      <c r="R33" s="60"/>
      <c r="S33" s="202"/>
    </row>
    <row r="34" spans="1:19" ht="15.75" hidden="1" thickBot="1" x14ac:dyDescent="0.3">
      <c r="A34" s="15"/>
      <c r="B34" s="146"/>
      <c r="C34" s="22"/>
      <c r="D34" s="24"/>
      <c r="E34" s="48"/>
      <c r="F34" s="59"/>
      <c r="G34" s="132"/>
      <c r="K34" s="14"/>
      <c r="L34" s="171"/>
      <c r="M34" s="64"/>
      <c r="N34" s="24"/>
      <c r="O34" s="52"/>
      <c r="P34" s="21"/>
      <c r="Q34" s="174"/>
      <c r="R34" s="23"/>
      <c r="S34" s="212"/>
    </row>
    <row r="35" spans="1:19" ht="15.75" thickBot="1" x14ac:dyDescent="0.3">
      <c r="A35" s="17">
        <v>10</v>
      </c>
      <c r="B35" s="148" t="s">
        <v>37</v>
      </c>
      <c r="C35" s="27" t="s">
        <v>24</v>
      </c>
      <c r="D35" s="18" t="s">
        <v>88</v>
      </c>
      <c r="E35" s="28" t="s">
        <v>11</v>
      </c>
      <c r="F35" s="38" t="s">
        <v>89</v>
      </c>
      <c r="G35" s="114">
        <v>15473.15</v>
      </c>
      <c r="K35" s="17">
        <v>6</v>
      </c>
      <c r="L35" s="196" t="s">
        <v>130</v>
      </c>
      <c r="M35" s="148" t="s">
        <v>47</v>
      </c>
      <c r="N35" s="18" t="s">
        <v>25</v>
      </c>
      <c r="O35" s="216" t="str">
        <f t="shared" si="1"/>
        <v>HERACLEUM SRL</v>
      </c>
      <c r="P35" s="27" t="s">
        <v>90</v>
      </c>
      <c r="Q35" s="217" t="s">
        <v>11</v>
      </c>
      <c r="R35" s="38" t="s">
        <v>157</v>
      </c>
      <c r="S35" s="56">
        <v>16589</v>
      </c>
    </row>
    <row r="36" spans="1:19" ht="15.75" hidden="1" thickBot="1" x14ac:dyDescent="0.3">
      <c r="A36" s="17">
        <v>11</v>
      </c>
      <c r="B36" s="146" t="s">
        <v>47</v>
      </c>
      <c r="C36" s="24" t="s">
        <v>25</v>
      </c>
      <c r="D36" s="22" t="s">
        <v>90</v>
      </c>
      <c r="E36" s="149" t="s">
        <v>11</v>
      </c>
      <c r="F36" s="45" t="s">
        <v>91</v>
      </c>
      <c r="G36" s="150">
        <v>20841.39</v>
      </c>
      <c r="H36" s="86" t="s">
        <v>127</v>
      </c>
      <c r="J36">
        <v>20841.39</v>
      </c>
      <c r="K36" s="17"/>
      <c r="L36" s="171"/>
      <c r="M36" s="146"/>
      <c r="N36" s="24"/>
      <c r="O36" s="52"/>
      <c r="P36" s="22"/>
      <c r="Q36" s="204"/>
      <c r="R36" s="59"/>
      <c r="S36" s="205"/>
    </row>
    <row r="37" spans="1:19" ht="15.75" hidden="1" thickBot="1" x14ac:dyDescent="0.3">
      <c r="A37" s="29">
        <v>12</v>
      </c>
      <c r="B37" s="58" t="s">
        <v>30</v>
      </c>
      <c r="C37" s="80" t="s">
        <v>35</v>
      </c>
      <c r="D37" s="80" t="s">
        <v>92</v>
      </c>
      <c r="E37" s="80" t="s">
        <v>9</v>
      </c>
      <c r="F37" s="44" t="s">
        <v>93</v>
      </c>
      <c r="G37" s="113">
        <v>16391.849999999999</v>
      </c>
      <c r="K37" s="29"/>
      <c r="L37" s="171"/>
      <c r="M37" s="58"/>
      <c r="N37" s="80"/>
      <c r="O37" s="52"/>
      <c r="P37" s="80"/>
      <c r="Q37" s="80"/>
      <c r="R37" s="44"/>
      <c r="S37" s="113"/>
    </row>
    <row r="38" spans="1:19" ht="15.75" hidden="1" thickBot="1" x14ac:dyDescent="0.3">
      <c r="A38" s="14"/>
      <c r="B38" s="9"/>
      <c r="C38" s="9"/>
      <c r="D38" s="9"/>
      <c r="E38" s="151" t="s">
        <v>9</v>
      </c>
      <c r="F38" s="36" t="s">
        <v>94</v>
      </c>
      <c r="G38" s="104">
        <v>42400.85</v>
      </c>
      <c r="K38" s="14"/>
      <c r="L38" s="9"/>
      <c r="M38" s="9"/>
      <c r="N38" s="9"/>
      <c r="O38" s="52"/>
      <c r="P38" s="9"/>
      <c r="Q38" s="151"/>
      <c r="R38" s="36"/>
      <c r="S38" s="104"/>
    </row>
    <row r="39" spans="1:19" ht="15.75" hidden="1" thickBot="1" x14ac:dyDescent="0.3">
      <c r="A39" s="14"/>
      <c r="B39" s="9"/>
      <c r="C39" s="9"/>
      <c r="D39" s="9"/>
      <c r="E39" s="151" t="s">
        <v>11</v>
      </c>
      <c r="F39" s="36" t="s">
        <v>95</v>
      </c>
      <c r="G39" s="104">
        <v>31364.61</v>
      </c>
      <c r="K39" s="14"/>
      <c r="L39" s="9"/>
      <c r="M39" s="9"/>
      <c r="N39" s="9"/>
      <c r="O39" s="52"/>
      <c r="P39" s="9"/>
      <c r="Q39" s="151"/>
      <c r="R39" s="36"/>
      <c r="S39" s="104"/>
    </row>
    <row r="40" spans="1:19" ht="15.75" hidden="1" thickBot="1" x14ac:dyDescent="0.3">
      <c r="A40" s="14"/>
      <c r="B40" s="9"/>
      <c r="C40" s="9"/>
      <c r="D40" s="9"/>
      <c r="E40" s="151" t="s">
        <v>11</v>
      </c>
      <c r="F40" s="36" t="s">
        <v>96</v>
      </c>
      <c r="G40" s="104">
        <v>37275.120000000003</v>
      </c>
      <c r="K40" s="14"/>
      <c r="L40" s="9"/>
      <c r="M40" s="9"/>
      <c r="N40" s="9"/>
      <c r="O40" s="52"/>
      <c r="P40" s="9"/>
      <c r="Q40" s="151"/>
      <c r="R40" s="36"/>
      <c r="S40" s="104"/>
    </row>
    <row r="41" spans="1:19" ht="15.75" hidden="1" thickBot="1" x14ac:dyDescent="0.3">
      <c r="A41" s="15"/>
      <c r="B41" s="34"/>
      <c r="C41" s="34"/>
      <c r="D41" s="34"/>
      <c r="E41" s="99" t="s">
        <v>9</v>
      </c>
      <c r="F41" s="30" t="s">
        <v>97</v>
      </c>
      <c r="G41" s="85">
        <v>146738.43</v>
      </c>
      <c r="K41" s="15"/>
      <c r="L41" s="34"/>
      <c r="M41" s="34"/>
      <c r="N41" s="34"/>
      <c r="O41" s="52"/>
      <c r="P41" s="34"/>
      <c r="Q41" s="99"/>
      <c r="R41" s="30"/>
      <c r="S41" s="85"/>
    </row>
    <row r="42" spans="1:19" ht="15.75" customHeight="1" thickBot="1" x14ac:dyDescent="0.3">
      <c r="A42" s="244" t="s">
        <v>123</v>
      </c>
      <c r="B42" s="245"/>
      <c r="C42" s="245"/>
      <c r="D42" s="245"/>
      <c r="E42" s="245"/>
      <c r="F42" s="246"/>
      <c r="G42" s="61">
        <f>SUM(G15:G41)</f>
        <v>856742.75</v>
      </c>
      <c r="K42" s="261" t="s">
        <v>141</v>
      </c>
      <c r="L42" s="245"/>
      <c r="M42" s="245"/>
      <c r="N42" s="245"/>
      <c r="O42" s="245"/>
      <c r="P42" s="245"/>
      <c r="Q42" s="245"/>
      <c r="R42" s="246"/>
      <c r="S42" s="61">
        <f>SUM(S15:S41)</f>
        <v>275765.69</v>
      </c>
    </row>
    <row r="43" spans="1:19" ht="30.75" thickBot="1" x14ac:dyDescent="0.3">
      <c r="A43" s="29">
        <v>1</v>
      </c>
      <c r="B43" s="79" t="s">
        <v>47</v>
      </c>
      <c r="C43" s="49" t="s">
        <v>18</v>
      </c>
      <c r="D43" s="42" t="s">
        <v>98</v>
      </c>
      <c r="E43" s="22" t="s">
        <v>9</v>
      </c>
      <c r="F43" s="44" t="s">
        <v>101</v>
      </c>
      <c r="G43" s="107">
        <v>10054.86</v>
      </c>
      <c r="K43" s="7">
        <v>1</v>
      </c>
      <c r="L43" s="172" t="s">
        <v>131</v>
      </c>
      <c r="M43" s="79" t="s">
        <v>47</v>
      </c>
      <c r="N43" s="49" t="s">
        <v>18</v>
      </c>
      <c r="O43" s="179" t="s">
        <v>159</v>
      </c>
      <c r="P43" s="24" t="s">
        <v>54</v>
      </c>
      <c r="Q43" s="22" t="s">
        <v>9</v>
      </c>
      <c r="R43" s="174" t="s">
        <v>158</v>
      </c>
      <c r="S43" s="107">
        <v>27061.48</v>
      </c>
    </row>
    <row r="44" spans="1:19" ht="30" x14ac:dyDescent="0.25">
      <c r="A44" s="14"/>
      <c r="B44" s="152" t="s">
        <v>99</v>
      </c>
      <c r="C44" s="54"/>
      <c r="D44" s="39"/>
      <c r="E44" s="1" t="s">
        <v>9</v>
      </c>
      <c r="F44" s="46" t="s">
        <v>102</v>
      </c>
      <c r="G44" s="106">
        <v>21785.200000000001</v>
      </c>
      <c r="K44" s="273">
        <v>2</v>
      </c>
      <c r="L44" s="172" t="s">
        <v>131</v>
      </c>
      <c r="M44" s="79" t="s">
        <v>47</v>
      </c>
      <c r="N44" s="179"/>
      <c r="O44" s="207" t="s">
        <v>135</v>
      </c>
      <c r="P44" s="42" t="s">
        <v>53</v>
      </c>
      <c r="Q44" s="88" t="s">
        <v>9</v>
      </c>
      <c r="R44" s="45" t="s">
        <v>160</v>
      </c>
      <c r="S44" s="70">
        <v>36161.11</v>
      </c>
    </row>
    <row r="45" spans="1:19" ht="30" x14ac:dyDescent="0.25">
      <c r="A45" s="14"/>
      <c r="B45" s="152" t="s">
        <v>100</v>
      </c>
      <c r="C45" s="54"/>
      <c r="D45" s="39"/>
      <c r="E45" s="1" t="s">
        <v>9</v>
      </c>
      <c r="F45" s="36" t="s">
        <v>103</v>
      </c>
      <c r="G45" s="104">
        <v>27986.38</v>
      </c>
      <c r="K45" s="274"/>
      <c r="L45" s="152"/>
      <c r="M45" s="180"/>
      <c r="N45" s="158"/>
      <c r="O45" s="175"/>
      <c r="P45" s="39"/>
      <c r="Q45" s="7" t="s">
        <v>11</v>
      </c>
      <c r="R45" s="36" t="s">
        <v>161</v>
      </c>
      <c r="S45" s="13">
        <v>20563.53</v>
      </c>
    </row>
    <row r="46" spans="1:19" ht="15.75" thickBot="1" x14ac:dyDescent="0.3">
      <c r="A46" s="14"/>
      <c r="B46" s="40"/>
      <c r="C46" s="158"/>
      <c r="D46" s="78"/>
      <c r="E46" s="7" t="s">
        <v>11</v>
      </c>
      <c r="F46" s="46" t="s">
        <v>104</v>
      </c>
      <c r="G46" s="106">
        <v>12093.04</v>
      </c>
      <c r="K46" s="275"/>
      <c r="L46" s="208"/>
      <c r="M46" s="209"/>
      <c r="N46" s="210"/>
      <c r="O46" s="211"/>
      <c r="P46" s="204"/>
      <c r="Q46" s="33" t="s">
        <v>11</v>
      </c>
      <c r="R46" s="194" t="s">
        <v>162</v>
      </c>
      <c r="S46" s="169">
        <v>11690.71</v>
      </c>
    </row>
    <row r="47" spans="1:19" ht="30.75" hidden="1" thickBot="1" x14ac:dyDescent="0.3">
      <c r="A47" s="17">
        <v>2</v>
      </c>
      <c r="B47" s="100" t="s">
        <v>124</v>
      </c>
      <c r="C47" s="27" t="s">
        <v>19</v>
      </c>
      <c r="D47" s="18" t="s">
        <v>105</v>
      </c>
      <c r="E47" s="27" t="s">
        <v>125</v>
      </c>
      <c r="F47" s="41" t="s">
        <v>126</v>
      </c>
      <c r="G47" s="31">
        <v>27829</v>
      </c>
      <c r="H47" s="39" t="s">
        <v>128</v>
      </c>
      <c r="J47">
        <f>52938.99-25110</f>
        <v>27828.989999999998</v>
      </c>
      <c r="K47" s="15"/>
      <c r="L47" s="206"/>
      <c r="M47" s="206"/>
      <c r="N47" s="34"/>
      <c r="O47" s="158"/>
      <c r="P47" s="35"/>
      <c r="Q47" s="34"/>
      <c r="R47" s="194"/>
      <c r="S47" s="169"/>
    </row>
    <row r="48" spans="1:19" ht="15.75" hidden="1" thickBot="1" x14ac:dyDescent="0.3">
      <c r="A48" s="29">
        <v>3</v>
      </c>
      <c r="B48" s="53" t="s">
        <v>37</v>
      </c>
      <c r="C48" s="27" t="s">
        <v>31</v>
      </c>
      <c r="D48" s="26" t="s">
        <v>106</v>
      </c>
      <c r="E48" s="28" t="s">
        <v>11</v>
      </c>
      <c r="F48" s="38" t="s">
        <v>107</v>
      </c>
      <c r="G48" s="114">
        <v>38336.82</v>
      </c>
      <c r="K48" s="29"/>
      <c r="L48" s="53"/>
      <c r="M48" s="53"/>
      <c r="N48" s="27"/>
      <c r="O48" s="179"/>
      <c r="P48" s="26"/>
      <c r="Q48" s="28"/>
      <c r="R48" s="38"/>
      <c r="S48" s="114"/>
    </row>
    <row r="49" spans="1:21" ht="15.75" customHeight="1" thickBot="1" x14ac:dyDescent="0.3">
      <c r="A49" s="247" t="s">
        <v>13</v>
      </c>
      <c r="B49" s="248"/>
      <c r="C49" s="248"/>
      <c r="D49" s="248"/>
      <c r="E49" s="248"/>
      <c r="F49" s="249"/>
      <c r="G49" s="73">
        <f>SUM(G43:G48)</f>
        <v>138085.30000000002</v>
      </c>
      <c r="K49" s="262" t="s">
        <v>13</v>
      </c>
      <c r="L49" s="263"/>
      <c r="M49" s="263"/>
      <c r="N49" s="263"/>
      <c r="O49" s="263"/>
      <c r="P49" s="263"/>
      <c r="Q49" s="263"/>
      <c r="R49" s="264"/>
      <c r="S49" s="73">
        <f>SUM(S43:S48)</f>
        <v>95476.829999999987</v>
      </c>
    </row>
    <row r="50" spans="1:21" ht="15.75" customHeight="1" thickBot="1" x14ac:dyDescent="0.3">
      <c r="A50" s="75">
        <v>1</v>
      </c>
      <c r="B50" s="53"/>
      <c r="C50" s="28"/>
      <c r="D50" s="18"/>
      <c r="E50" s="27"/>
      <c r="F50" s="41"/>
      <c r="G50" s="31"/>
      <c r="K50" s="276">
        <v>1</v>
      </c>
      <c r="L50" s="278" t="s">
        <v>166</v>
      </c>
      <c r="M50" s="278" t="s">
        <v>165</v>
      </c>
      <c r="N50" s="176"/>
      <c r="O50" s="280" t="s">
        <v>186</v>
      </c>
      <c r="P50" s="174" t="s">
        <v>163</v>
      </c>
      <c r="Q50" s="24" t="s">
        <v>11</v>
      </c>
      <c r="R50" s="23" t="s">
        <v>164</v>
      </c>
      <c r="S50" s="65">
        <v>10123.35</v>
      </c>
    </row>
    <row r="51" spans="1:21" ht="15.75" customHeight="1" thickBot="1" x14ac:dyDescent="0.3">
      <c r="A51" s="213"/>
      <c r="B51" s="214"/>
      <c r="C51" s="82"/>
      <c r="D51" s="18"/>
      <c r="E51" s="18"/>
      <c r="F51" s="41"/>
      <c r="G51" s="56"/>
      <c r="K51" s="277"/>
      <c r="L51" s="279"/>
      <c r="M51" s="279"/>
      <c r="N51" s="99"/>
      <c r="O51" s="281"/>
      <c r="P51" s="82"/>
      <c r="Q51" s="18"/>
      <c r="R51" s="41"/>
      <c r="S51" s="56"/>
    </row>
    <row r="52" spans="1:21" ht="15.75" customHeight="1" thickBot="1" x14ac:dyDescent="0.3">
      <c r="A52" s="250" t="s">
        <v>27</v>
      </c>
      <c r="B52" s="251"/>
      <c r="C52" s="251"/>
      <c r="D52" s="251"/>
      <c r="E52" s="251"/>
      <c r="F52" s="252"/>
      <c r="G52" s="56">
        <f>SUM(G50)</f>
        <v>0</v>
      </c>
      <c r="K52" s="265" t="s">
        <v>27</v>
      </c>
      <c r="L52" s="266"/>
      <c r="M52" s="266"/>
      <c r="N52" s="266"/>
      <c r="O52" s="266"/>
      <c r="P52" s="266"/>
      <c r="Q52" s="266"/>
      <c r="R52" s="267"/>
      <c r="S52" s="218">
        <f>SUM(S50)</f>
        <v>10123.35</v>
      </c>
      <c r="U52" s="86"/>
    </row>
    <row r="53" spans="1:21" ht="15.75" customHeight="1" thickBot="1" x14ac:dyDescent="0.3">
      <c r="A53" s="76">
        <v>1</v>
      </c>
      <c r="B53" s="58" t="s">
        <v>37</v>
      </c>
      <c r="C53" s="26" t="s">
        <v>36</v>
      </c>
      <c r="D53" s="21" t="s">
        <v>108</v>
      </c>
      <c r="E53" s="27" t="s">
        <v>11</v>
      </c>
      <c r="F53" s="74" t="s">
        <v>109</v>
      </c>
      <c r="G53" s="153">
        <v>17988.73</v>
      </c>
      <c r="K53" s="296">
        <v>1</v>
      </c>
      <c r="L53" s="284" t="s">
        <v>132</v>
      </c>
      <c r="M53" s="287" t="s">
        <v>171</v>
      </c>
      <c r="N53" s="26" t="s">
        <v>36</v>
      </c>
      <c r="O53" s="282" t="s">
        <v>167</v>
      </c>
      <c r="P53" s="42" t="s">
        <v>55</v>
      </c>
      <c r="Q53" s="21" t="s">
        <v>11</v>
      </c>
      <c r="R53" s="74" t="s">
        <v>168</v>
      </c>
      <c r="S53" s="220">
        <v>3593.14</v>
      </c>
    </row>
    <row r="54" spans="1:21" ht="15.75" customHeight="1" thickBot="1" x14ac:dyDescent="0.3">
      <c r="A54" s="156">
        <v>2</v>
      </c>
      <c r="B54" s="93" t="s">
        <v>47</v>
      </c>
      <c r="C54" s="24" t="s">
        <v>28</v>
      </c>
      <c r="D54" s="154" t="s">
        <v>110</v>
      </c>
      <c r="E54" s="24" t="s">
        <v>11</v>
      </c>
      <c r="F54" s="23" t="s">
        <v>111</v>
      </c>
      <c r="G54" s="155">
        <v>89650.86</v>
      </c>
      <c r="K54" s="297"/>
      <c r="L54" s="285"/>
      <c r="M54" s="288"/>
      <c r="N54" s="24" t="s">
        <v>28</v>
      </c>
      <c r="O54" s="283"/>
      <c r="P54" s="154"/>
      <c r="Q54" s="1" t="s">
        <v>11</v>
      </c>
      <c r="R54" s="36" t="s">
        <v>169</v>
      </c>
      <c r="S54" s="13">
        <v>13638.15</v>
      </c>
    </row>
    <row r="55" spans="1:21" ht="15.75" customHeight="1" thickBot="1" x14ac:dyDescent="0.3">
      <c r="A55" s="159">
        <v>3</v>
      </c>
      <c r="B55" s="93" t="s">
        <v>37</v>
      </c>
      <c r="C55" s="24" t="s">
        <v>0</v>
      </c>
      <c r="D55" s="21" t="s">
        <v>112</v>
      </c>
      <c r="E55" s="22" t="s">
        <v>11</v>
      </c>
      <c r="F55" s="74" t="s">
        <v>113</v>
      </c>
      <c r="G55" s="107">
        <v>14765.66</v>
      </c>
      <c r="K55" s="298"/>
      <c r="L55" s="286"/>
      <c r="M55" s="289"/>
      <c r="N55" s="18" t="s">
        <v>0</v>
      </c>
      <c r="O55" s="281"/>
      <c r="P55" s="26"/>
      <c r="Q55" s="34"/>
      <c r="R55" s="112"/>
      <c r="S55" s="169"/>
    </row>
    <row r="56" spans="1:21" ht="15.75" customHeight="1" thickBot="1" x14ac:dyDescent="0.3">
      <c r="A56" s="253" t="s">
        <v>29</v>
      </c>
      <c r="B56" s="254"/>
      <c r="C56" s="254"/>
      <c r="D56" s="254"/>
      <c r="E56" s="254"/>
      <c r="F56" s="255"/>
      <c r="G56" s="161">
        <f>G53+G54+G55</f>
        <v>122405.25</v>
      </c>
      <c r="K56" s="262" t="s">
        <v>56</v>
      </c>
      <c r="L56" s="263"/>
      <c r="M56" s="263"/>
      <c r="N56" s="263"/>
      <c r="O56" s="263"/>
      <c r="P56" s="263"/>
      <c r="Q56" s="263"/>
      <c r="R56" s="264"/>
      <c r="S56" s="219">
        <f>S53+S54+S55</f>
        <v>17231.29</v>
      </c>
    </row>
    <row r="57" spans="1:21" ht="15.75" customHeight="1" x14ac:dyDescent="0.25">
      <c r="A57" s="163">
        <v>1</v>
      </c>
      <c r="B57" s="164" t="s">
        <v>47</v>
      </c>
      <c r="C57" s="88" t="s">
        <v>114</v>
      </c>
      <c r="D57" s="88" t="s">
        <v>115</v>
      </c>
      <c r="E57" s="88" t="s">
        <v>11</v>
      </c>
      <c r="F57" s="94" t="s">
        <v>117</v>
      </c>
      <c r="G57" s="70">
        <v>291641.86</v>
      </c>
      <c r="K57" s="293">
        <v>1</v>
      </c>
      <c r="L57" s="290" t="s">
        <v>173</v>
      </c>
      <c r="M57" s="215" t="s">
        <v>134</v>
      </c>
      <c r="N57" s="88" t="s">
        <v>114</v>
      </c>
      <c r="O57" s="88" t="s">
        <v>177</v>
      </c>
      <c r="P57" s="88" t="s">
        <v>176</v>
      </c>
      <c r="Q57" s="88" t="s">
        <v>11</v>
      </c>
      <c r="R57" s="88" t="s">
        <v>174</v>
      </c>
      <c r="S57" s="221">
        <v>10865.77</v>
      </c>
    </row>
    <row r="58" spans="1:21" ht="15.75" customHeight="1" x14ac:dyDescent="0.25">
      <c r="A58" s="165"/>
      <c r="B58" s="1" t="s">
        <v>116</v>
      </c>
      <c r="C58" s="1"/>
      <c r="D58" s="1"/>
      <c r="E58" s="1" t="s">
        <v>11</v>
      </c>
      <c r="F58" s="95" t="s">
        <v>118</v>
      </c>
      <c r="G58" s="13">
        <v>144718.13</v>
      </c>
      <c r="K58" s="294"/>
      <c r="L58" s="291"/>
      <c r="M58" s="1" t="s">
        <v>172</v>
      </c>
      <c r="N58" s="1"/>
      <c r="O58" s="1"/>
      <c r="P58" s="1"/>
      <c r="Q58" s="1" t="s">
        <v>11</v>
      </c>
      <c r="R58" s="1" t="s">
        <v>175</v>
      </c>
      <c r="S58" s="222">
        <v>14652.72</v>
      </c>
    </row>
    <row r="59" spans="1:21" ht="15.75" customHeight="1" x14ac:dyDescent="0.25">
      <c r="A59" s="165"/>
      <c r="B59" s="157"/>
      <c r="C59" s="1"/>
      <c r="D59" s="1"/>
      <c r="E59" s="1" t="s">
        <v>11</v>
      </c>
      <c r="F59" s="95" t="s">
        <v>119</v>
      </c>
      <c r="G59" s="13">
        <v>135571.5</v>
      </c>
      <c r="K59" s="294"/>
      <c r="L59" s="291"/>
      <c r="M59" s="157"/>
      <c r="N59" s="1"/>
      <c r="O59" s="1"/>
      <c r="P59" s="1"/>
      <c r="Q59" s="1"/>
      <c r="R59" s="95"/>
      <c r="S59" s="13"/>
    </row>
    <row r="60" spans="1:21" ht="15.75" customHeight="1" x14ac:dyDescent="0.25">
      <c r="A60" s="165"/>
      <c r="B60" s="157"/>
      <c r="C60" s="1"/>
      <c r="D60" s="1"/>
      <c r="E60" s="1" t="s">
        <v>11</v>
      </c>
      <c r="F60" s="95" t="s">
        <v>120</v>
      </c>
      <c r="G60" s="13">
        <v>100250.14</v>
      </c>
      <c r="K60" s="294"/>
      <c r="L60" s="291"/>
      <c r="M60" s="157"/>
      <c r="N60" s="1"/>
      <c r="O60" s="1"/>
      <c r="P60" s="1"/>
      <c r="Q60" s="1"/>
      <c r="R60" s="95"/>
      <c r="S60" s="13"/>
    </row>
    <row r="61" spans="1:21" ht="15.75" customHeight="1" thickBot="1" x14ac:dyDescent="0.3">
      <c r="A61" s="166"/>
      <c r="B61" s="167"/>
      <c r="C61" s="167"/>
      <c r="D61" s="167"/>
      <c r="E61" s="33" t="s">
        <v>11</v>
      </c>
      <c r="F61" s="63" t="s">
        <v>121</v>
      </c>
      <c r="G61" s="69">
        <v>93955.9</v>
      </c>
      <c r="K61" s="295"/>
      <c r="L61" s="292"/>
      <c r="M61" s="167"/>
      <c r="N61" s="167"/>
      <c r="O61" s="167"/>
      <c r="P61" s="167"/>
      <c r="Q61" s="33"/>
      <c r="R61" s="63"/>
      <c r="S61" s="69"/>
    </row>
    <row r="62" spans="1:21" ht="15.75" customHeight="1" thickBot="1" x14ac:dyDescent="0.3">
      <c r="A62" s="237" t="s">
        <v>122</v>
      </c>
      <c r="B62" s="256"/>
      <c r="C62" s="256"/>
      <c r="D62" s="256"/>
      <c r="E62" s="256"/>
      <c r="F62" s="257"/>
      <c r="G62" s="162">
        <f>G57+G58+G59+G60+G61</f>
        <v>766137.53</v>
      </c>
      <c r="K62" s="265" t="s">
        <v>122</v>
      </c>
      <c r="L62" s="271"/>
      <c r="M62" s="271"/>
      <c r="N62" s="271"/>
      <c r="O62" s="271"/>
      <c r="P62" s="271"/>
      <c r="Q62" s="271"/>
      <c r="R62" s="272"/>
      <c r="S62" s="227">
        <f>S57+S58+S59+S60+S61</f>
        <v>25518.489999999998</v>
      </c>
    </row>
    <row r="63" spans="1:21" ht="15.75" customHeight="1" thickBot="1" x14ac:dyDescent="0.3">
      <c r="A63" s="223"/>
      <c r="B63" s="224"/>
      <c r="C63" s="224"/>
      <c r="D63" s="224"/>
      <c r="E63" s="224"/>
      <c r="F63" s="225"/>
      <c r="G63" s="226"/>
      <c r="K63" s="228">
        <v>1</v>
      </c>
      <c r="L63" s="229" t="s">
        <v>181</v>
      </c>
      <c r="M63" s="230" t="s">
        <v>47</v>
      </c>
      <c r="N63" s="229"/>
      <c r="O63" s="216" t="s">
        <v>182</v>
      </c>
      <c r="P63" s="26" t="s">
        <v>184</v>
      </c>
      <c r="Q63" s="27" t="s">
        <v>11</v>
      </c>
      <c r="R63" s="231" t="s">
        <v>178</v>
      </c>
      <c r="S63" s="232">
        <v>13507.54</v>
      </c>
    </row>
    <row r="64" spans="1:21" ht="15.75" customHeight="1" thickBot="1" x14ac:dyDescent="0.3">
      <c r="A64" s="223"/>
      <c r="B64" s="224"/>
      <c r="C64" s="224"/>
      <c r="D64" s="224"/>
      <c r="E64" s="224"/>
      <c r="F64" s="225"/>
      <c r="G64" s="226"/>
      <c r="K64" s="228">
        <v>2</v>
      </c>
      <c r="L64" s="229" t="s">
        <v>181</v>
      </c>
      <c r="M64" s="230" t="s">
        <v>47</v>
      </c>
      <c r="N64" s="229"/>
      <c r="O64" s="229" t="s">
        <v>136</v>
      </c>
      <c r="P64" s="26" t="s">
        <v>185</v>
      </c>
      <c r="Q64" s="27" t="s">
        <v>11</v>
      </c>
      <c r="R64" s="38" t="s">
        <v>179</v>
      </c>
      <c r="S64" s="233">
        <v>16798.189999999999</v>
      </c>
    </row>
    <row r="65" spans="1:19" ht="15.75" customHeight="1" thickBot="1" x14ac:dyDescent="0.3">
      <c r="A65" s="223"/>
      <c r="B65" s="224"/>
      <c r="C65" s="224"/>
      <c r="D65" s="224"/>
      <c r="E65" s="224"/>
      <c r="F65" s="225"/>
      <c r="G65" s="226"/>
      <c r="K65" s="228">
        <v>1</v>
      </c>
      <c r="L65" s="229" t="s">
        <v>181</v>
      </c>
      <c r="M65" s="230" t="s">
        <v>47</v>
      </c>
      <c r="N65" s="229"/>
      <c r="O65" s="229" t="s">
        <v>183</v>
      </c>
      <c r="P65" s="235" t="s">
        <v>110</v>
      </c>
      <c r="Q65" s="27" t="s">
        <v>11</v>
      </c>
      <c r="R65" s="38" t="s">
        <v>180</v>
      </c>
      <c r="S65" s="233">
        <v>51803.15</v>
      </c>
    </row>
    <row r="66" spans="1:19" ht="15.75" customHeight="1" thickBot="1" x14ac:dyDescent="0.3">
      <c r="A66" s="223"/>
      <c r="B66" s="224"/>
      <c r="C66" s="224"/>
      <c r="D66" s="224"/>
      <c r="E66" s="224"/>
      <c r="F66" s="225"/>
      <c r="G66" s="226"/>
      <c r="K66" s="299" t="s">
        <v>29</v>
      </c>
      <c r="L66" s="300"/>
      <c r="M66" s="300"/>
      <c r="N66" s="300"/>
      <c r="O66" s="300"/>
      <c r="P66" s="300"/>
      <c r="Q66" s="300"/>
      <c r="R66" s="301"/>
      <c r="S66" s="234">
        <f>S63+S64+S65</f>
        <v>82108.88</v>
      </c>
    </row>
    <row r="67" spans="1:19" ht="15.75" thickBot="1" x14ac:dyDescent="0.3">
      <c r="A67" s="237" t="s">
        <v>21</v>
      </c>
      <c r="B67" s="238"/>
      <c r="C67" s="238"/>
      <c r="D67" s="238"/>
      <c r="E67" s="238"/>
      <c r="F67" s="239"/>
      <c r="G67" s="61">
        <f>G14+G42+G49+G52+G56+G62</f>
        <v>1993432.3800000001</v>
      </c>
      <c r="K67" s="237" t="s">
        <v>21</v>
      </c>
      <c r="L67" s="238"/>
      <c r="M67" s="238"/>
      <c r="N67" s="238"/>
      <c r="O67" s="238"/>
      <c r="P67" s="238"/>
      <c r="Q67" s="238"/>
      <c r="R67" s="239"/>
      <c r="S67" s="61">
        <f>S14+S42+S49+S52+S56+S62+S66</f>
        <v>514159.87999999995</v>
      </c>
    </row>
    <row r="68" spans="1:19" x14ac:dyDescent="0.25">
      <c r="A68" s="55"/>
      <c r="B68" s="55"/>
      <c r="C68" s="55"/>
      <c r="D68" s="55"/>
      <c r="E68" s="55"/>
      <c r="F68" s="55"/>
      <c r="G68" s="50"/>
    </row>
    <row r="75" spans="1:19" x14ac:dyDescent="0.25">
      <c r="D75" s="66"/>
      <c r="E75" s="8"/>
    </row>
    <row r="77" spans="1:19" x14ac:dyDescent="0.25">
      <c r="D77" s="20" t="s">
        <v>137</v>
      </c>
      <c r="E77" s="20" t="s">
        <v>137</v>
      </c>
      <c r="F77" s="20"/>
      <c r="I77" s="16" t="s">
        <v>16</v>
      </c>
    </row>
    <row r="78" spans="1:19" x14ac:dyDescent="0.25">
      <c r="D78" s="20"/>
      <c r="E78" s="20"/>
      <c r="F78" s="20"/>
      <c r="I78" s="16"/>
    </row>
    <row r="79" spans="1:19" ht="15.75" thickBot="1" x14ac:dyDescent="0.3">
      <c r="B79" s="240" t="s">
        <v>26</v>
      </c>
      <c r="C79" s="240"/>
      <c r="D79" s="240"/>
      <c r="E79" s="240"/>
      <c r="F79" s="240"/>
      <c r="G79" s="240"/>
      <c r="H79" s="240"/>
      <c r="I79" s="240"/>
    </row>
    <row r="80" spans="1:19" ht="39" x14ac:dyDescent="0.25">
      <c r="A80" s="5" t="s">
        <v>1</v>
      </c>
      <c r="B80" s="2" t="s">
        <v>2</v>
      </c>
      <c r="C80" s="178" t="s">
        <v>133</v>
      </c>
      <c r="D80" s="178"/>
      <c r="E80" s="2" t="s">
        <v>3</v>
      </c>
      <c r="F80" s="3" t="s">
        <v>4</v>
      </c>
      <c r="G80" s="3" t="s">
        <v>15</v>
      </c>
      <c r="H80" s="3" t="s">
        <v>5</v>
      </c>
      <c r="I80" s="10" t="s">
        <v>12</v>
      </c>
    </row>
    <row r="81" spans="1:9" ht="15.75" thickBot="1" x14ac:dyDescent="0.3">
      <c r="A81" s="25" t="s">
        <v>6</v>
      </c>
      <c r="B81" s="101"/>
      <c r="C81" s="101"/>
      <c r="D81" s="101"/>
      <c r="E81" s="101"/>
      <c r="F81" s="101" t="s">
        <v>7</v>
      </c>
      <c r="G81" s="101" t="s">
        <v>14</v>
      </c>
      <c r="H81" s="101" t="s">
        <v>8</v>
      </c>
      <c r="I81" s="102" t="s">
        <v>10</v>
      </c>
    </row>
    <row r="82" spans="1:9" x14ac:dyDescent="0.25">
      <c r="A82" s="115">
        <v>1</v>
      </c>
      <c r="B82" s="168" t="s">
        <v>129</v>
      </c>
      <c r="C82" s="58" t="s">
        <v>47</v>
      </c>
      <c r="D82" s="21" t="s">
        <v>0</v>
      </c>
      <c r="E82" s="22" t="str">
        <f>UPPER(D82)</f>
        <v>GENTIANA</v>
      </c>
      <c r="F82" s="24" t="s">
        <v>48</v>
      </c>
      <c r="G82" s="22" t="s">
        <v>11</v>
      </c>
      <c r="H82" s="89" t="s">
        <v>138</v>
      </c>
      <c r="I82" s="32">
        <v>7935.35</v>
      </c>
    </row>
    <row r="83" spans="1:9" ht="15.75" thickBot="1" x14ac:dyDescent="0.3">
      <c r="A83" s="184"/>
      <c r="B83" s="120"/>
      <c r="C83" s="64" t="s">
        <v>49</v>
      </c>
      <c r="D83" s="35"/>
      <c r="E83" s="34" t="str">
        <f t="shared" ref="E83" si="2">UPPER(D83)</f>
        <v/>
      </c>
      <c r="F83" s="121"/>
      <c r="G83" s="33" t="s">
        <v>139</v>
      </c>
      <c r="H83" s="63" t="s">
        <v>140</v>
      </c>
      <c r="I83" s="69">
        <v>20933.05</v>
      </c>
    </row>
    <row r="84" spans="1:9" x14ac:dyDescent="0.25">
      <c r="A84" s="128"/>
      <c r="B84" s="177"/>
      <c r="C84" s="177"/>
      <c r="D84" s="9"/>
      <c r="E84" s="8"/>
      <c r="F84" s="181"/>
      <c r="G84" s="108"/>
      <c r="H84" s="182"/>
      <c r="I84" s="183"/>
    </row>
    <row r="85" spans="1:9" x14ac:dyDescent="0.25">
      <c r="A85" s="128"/>
      <c r="B85" s="125"/>
      <c r="C85" s="125"/>
      <c r="D85" s="7"/>
      <c r="E85" s="7"/>
      <c r="F85" s="105"/>
      <c r="G85" s="67"/>
      <c r="H85" s="95"/>
      <c r="I85" s="104"/>
    </row>
    <row r="86" spans="1:9" x14ac:dyDescent="0.25">
      <c r="A86" s="128"/>
      <c r="B86" s="124"/>
      <c r="C86" s="124"/>
      <c r="D86" s="9"/>
      <c r="E86" s="9"/>
      <c r="F86" s="9"/>
      <c r="G86" s="67"/>
      <c r="H86" s="95"/>
      <c r="I86" s="104"/>
    </row>
    <row r="87" spans="1:9" ht="15.75" thickBot="1" x14ac:dyDescent="0.3">
      <c r="A87" s="101"/>
      <c r="B87" s="124"/>
      <c r="C87" s="124"/>
      <c r="D87" s="9"/>
      <c r="E87" s="9"/>
      <c r="F87" s="90"/>
      <c r="G87" s="141"/>
      <c r="H87" s="138"/>
      <c r="I87" s="85"/>
    </row>
    <row r="88" spans="1:9" ht="15.75" thickBot="1" x14ac:dyDescent="0.3">
      <c r="A88" s="258" t="s">
        <v>20</v>
      </c>
      <c r="B88" s="259"/>
      <c r="C88" s="259"/>
      <c r="D88" s="259"/>
      <c r="E88" s="259"/>
      <c r="F88" s="259"/>
      <c r="G88" s="259"/>
      <c r="H88" s="260"/>
      <c r="I88" s="111">
        <f>SUM(I82:I87)</f>
        <v>28868.400000000001</v>
      </c>
    </row>
    <row r="89" spans="1:9" x14ac:dyDescent="0.25">
      <c r="A89" s="12">
        <v>1</v>
      </c>
      <c r="B89" s="171" t="s">
        <v>130</v>
      </c>
      <c r="C89" s="58" t="s">
        <v>47</v>
      </c>
      <c r="D89" s="24" t="s">
        <v>22</v>
      </c>
      <c r="E89" s="22" t="s">
        <v>46</v>
      </c>
      <c r="F89" s="42" t="s">
        <v>52</v>
      </c>
      <c r="G89" s="88" t="s">
        <v>11</v>
      </c>
      <c r="H89" s="45" t="s">
        <v>149</v>
      </c>
      <c r="I89" s="43">
        <v>15028.41</v>
      </c>
    </row>
    <row r="90" spans="1:9" x14ac:dyDescent="0.25">
      <c r="A90" s="133"/>
      <c r="B90" s="62"/>
      <c r="C90" s="62"/>
      <c r="D90" s="8"/>
      <c r="E90" s="9"/>
      <c r="F90" s="8"/>
      <c r="G90" s="7" t="s">
        <v>11</v>
      </c>
      <c r="H90" s="37" t="s">
        <v>150</v>
      </c>
      <c r="I90" s="160">
        <v>5254.03</v>
      </c>
    </row>
    <row r="91" spans="1:9" x14ac:dyDescent="0.25">
      <c r="A91" s="133"/>
      <c r="B91" s="62"/>
      <c r="C91" s="62"/>
      <c r="D91" s="8"/>
      <c r="E91" s="9"/>
      <c r="F91" s="8"/>
      <c r="G91" s="7" t="s">
        <v>11</v>
      </c>
      <c r="H91" s="37" t="s">
        <v>151</v>
      </c>
      <c r="I91" s="160">
        <v>14162.68</v>
      </c>
    </row>
    <row r="92" spans="1:9" x14ac:dyDescent="0.25">
      <c r="A92" s="133"/>
      <c r="B92" s="62"/>
      <c r="C92" s="62"/>
      <c r="D92" s="8"/>
      <c r="E92" s="9"/>
      <c r="F92" s="8"/>
      <c r="G92" s="7" t="s">
        <v>11</v>
      </c>
      <c r="H92" s="37" t="s">
        <v>152</v>
      </c>
      <c r="I92" s="160">
        <v>8625.26</v>
      </c>
    </row>
    <row r="93" spans="1:9" ht="15.75" thickBot="1" x14ac:dyDescent="0.3">
      <c r="A93" s="92"/>
      <c r="B93" s="34"/>
      <c r="C93" s="34"/>
      <c r="D93" s="35"/>
      <c r="E93" s="34"/>
      <c r="F93" s="35"/>
      <c r="G93" s="33" t="s">
        <v>11</v>
      </c>
      <c r="H93" s="30" t="s">
        <v>153</v>
      </c>
      <c r="I93" s="97">
        <v>22484.87</v>
      </c>
    </row>
    <row r="94" spans="1:9" x14ac:dyDescent="0.25">
      <c r="A94" s="187">
        <v>2</v>
      </c>
      <c r="B94" s="170" t="s">
        <v>130</v>
      </c>
      <c r="C94" s="62" t="s">
        <v>47</v>
      </c>
      <c r="D94" s="186" t="s">
        <v>17</v>
      </c>
      <c r="E94" s="199" t="str">
        <f>UPPER(D94)</f>
        <v>ANDISIMA</v>
      </c>
      <c r="F94" s="66" t="s">
        <v>142</v>
      </c>
      <c r="G94" s="200" t="s">
        <v>11</v>
      </c>
      <c r="H94" s="173" t="s">
        <v>143</v>
      </c>
      <c r="I94" s="201">
        <v>58724.23</v>
      </c>
    </row>
    <row r="95" spans="1:9" ht="15.75" thickBot="1" x14ac:dyDescent="0.3">
      <c r="A95" s="84"/>
      <c r="B95" s="48"/>
      <c r="C95" s="48"/>
      <c r="D95" s="35"/>
      <c r="E95" s="190" t="str">
        <f t="shared" ref="E95:E107" si="3">UPPER(D95)</f>
        <v/>
      </c>
      <c r="F95" s="72"/>
      <c r="G95" s="185" t="s">
        <v>11</v>
      </c>
      <c r="H95" s="30" t="s">
        <v>144</v>
      </c>
      <c r="I95" s="191">
        <v>6977.32</v>
      </c>
    </row>
    <row r="96" spans="1:9" ht="15.75" thickBot="1" x14ac:dyDescent="0.3">
      <c r="A96" s="187">
        <v>3</v>
      </c>
      <c r="B96" s="170" t="s">
        <v>130</v>
      </c>
      <c r="C96" s="124"/>
      <c r="D96" s="8" t="s">
        <v>42</v>
      </c>
      <c r="E96" s="186"/>
      <c r="F96" s="9"/>
      <c r="G96" s="9"/>
      <c r="H96" s="188"/>
      <c r="I96" s="106"/>
    </row>
    <row r="97" spans="1:9" ht="15.75" thickBot="1" x14ac:dyDescent="0.3">
      <c r="A97" s="84"/>
      <c r="B97" s="34"/>
      <c r="C97" s="35"/>
      <c r="D97" s="35"/>
      <c r="E97" s="52"/>
      <c r="F97" s="34"/>
      <c r="G97" s="33"/>
      <c r="H97" s="63"/>
      <c r="I97" s="85"/>
    </row>
    <row r="98" spans="1:9" ht="15.75" thickBot="1" x14ac:dyDescent="0.3">
      <c r="A98" s="29">
        <v>3</v>
      </c>
      <c r="B98" s="171" t="s">
        <v>130</v>
      </c>
      <c r="C98" s="58" t="s">
        <v>47</v>
      </c>
      <c r="D98" s="137" t="s">
        <v>33</v>
      </c>
      <c r="E98" s="52" t="str">
        <f t="shared" si="3"/>
        <v>APOSTOL</v>
      </c>
      <c r="F98" s="42" t="s">
        <v>145</v>
      </c>
      <c r="G98" s="51" t="s">
        <v>11</v>
      </c>
      <c r="H98" s="60" t="s">
        <v>146</v>
      </c>
      <c r="I98" s="192">
        <v>28000</v>
      </c>
    </row>
    <row r="99" spans="1:9" ht="45.75" thickBot="1" x14ac:dyDescent="0.3">
      <c r="A99" s="195">
        <v>4</v>
      </c>
      <c r="B99" s="196" t="s">
        <v>130</v>
      </c>
      <c r="C99" s="197" t="s">
        <v>148</v>
      </c>
      <c r="D99" s="198" t="s">
        <v>34</v>
      </c>
      <c r="E99" s="198" t="str">
        <f t="shared" si="3"/>
        <v>ASKLEPIOS SRL</v>
      </c>
      <c r="F99" s="82" t="s">
        <v>76</v>
      </c>
      <c r="G99" s="27" t="s">
        <v>11</v>
      </c>
      <c r="H99" s="38" t="s">
        <v>147</v>
      </c>
      <c r="I99" s="71">
        <v>50875.99</v>
      </c>
    </row>
    <row r="100" spans="1:9" ht="15.75" thickBot="1" x14ac:dyDescent="0.3">
      <c r="A100" s="193">
        <v>6</v>
      </c>
      <c r="B100" s="170" t="s">
        <v>130</v>
      </c>
      <c r="C100" s="9"/>
      <c r="D100" s="9" t="s">
        <v>44</v>
      </c>
      <c r="E100" s="186"/>
      <c r="F100" s="39"/>
      <c r="G100" s="78"/>
      <c r="H100" s="46"/>
      <c r="I100" s="203"/>
    </row>
    <row r="101" spans="1:9" x14ac:dyDescent="0.25">
      <c r="A101" s="29">
        <v>5</v>
      </c>
      <c r="B101" s="171" t="s">
        <v>130</v>
      </c>
      <c r="C101" s="58" t="s">
        <v>47</v>
      </c>
      <c r="D101" s="24" t="s">
        <v>0</v>
      </c>
      <c r="E101" s="137" t="str">
        <f t="shared" si="3"/>
        <v>GENTIANA</v>
      </c>
      <c r="F101" s="174" t="s">
        <v>154</v>
      </c>
      <c r="G101" s="24" t="s">
        <v>11</v>
      </c>
      <c r="H101" s="23" t="s">
        <v>140</v>
      </c>
      <c r="I101" s="189">
        <v>162337.99</v>
      </c>
    </row>
    <row r="102" spans="1:9" ht="15.75" thickBot="1" x14ac:dyDescent="0.3">
      <c r="A102" s="15"/>
      <c r="B102" s="34"/>
      <c r="C102" s="64" t="s">
        <v>155</v>
      </c>
      <c r="D102" s="35"/>
      <c r="E102" s="190" t="str">
        <f t="shared" si="3"/>
        <v/>
      </c>
      <c r="F102" s="72"/>
      <c r="G102" s="33"/>
      <c r="H102" s="30"/>
      <c r="I102" s="97"/>
    </row>
    <row r="103" spans="1:9" ht="15.75" thickBot="1" x14ac:dyDescent="0.3">
      <c r="A103" s="14">
        <v>8</v>
      </c>
      <c r="B103" s="170" t="s">
        <v>130</v>
      </c>
      <c r="C103" s="124"/>
      <c r="D103" s="8" t="s">
        <v>23</v>
      </c>
      <c r="E103" s="186"/>
      <c r="F103" s="9"/>
      <c r="G103" s="66"/>
      <c r="H103" s="103"/>
      <c r="I103" s="145"/>
    </row>
    <row r="104" spans="1:9" ht="15.75" thickBot="1" x14ac:dyDescent="0.3">
      <c r="A104" s="14"/>
      <c r="B104" s="9"/>
      <c r="C104" s="9"/>
      <c r="D104" s="9"/>
      <c r="E104" s="52"/>
      <c r="F104" s="66"/>
      <c r="G104" s="7"/>
      <c r="H104" s="103"/>
      <c r="I104" s="145"/>
    </row>
    <row r="105" spans="1:9" ht="15.75" thickBot="1" x14ac:dyDescent="0.3">
      <c r="A105" s="15"/>
      <c r="B105" s="34"/>
      <c r="C105" s="34"/>
      <c r="D105" s="34"/>
      <c r="E105" s="52"/>
      <c r="F105" s="72"/>
      <c r="G105" s="7"/>
      <c r="H105" s="103"/>
      <c r="I105" s="145"/>
    </row>
    <row r="106" spans="1:9" ht="15.75" thickBot="1" x14ac:dyDescent="0.3">
      <c r="A106" s="14">
        <v>6</v>
      </c>
      <c r="B106" s="171" t="s">
        <v>130</v>
      </c>
      <c r="C106" s="146" t="s">
        <v>47</v>
      </c>
      <c r="D106" s="22" t="s">
        <v>31</v>
      </c>
      <c r="E106" s="52" t="str">
        <f t="shared" si="3"/>
        <v>LUMILEVA FARM</v>
      </c>
      <c r="F106" s="21" t="s">
        <v>86</v>
      </c>
      <c r="G106" s="80" t="s">
        <v>9</v>
      </c>
      <c r="H106" s="23" t="s">
        <v>156</v>
      </c>
      <c r="I106" s="107">
        <v>31532.41</v>
      </c>
    </row>
    <row r="107" spans="1:9" ht="15.75" thickBot="1" x14ac:dyDescent="0.3">
      <c r="A107" s="17">
        <v>7</v>
      </c>
      <c r="B107" s="196" t="s">
        <v>130</v>
      </c>
      <c r="C107" s="148" t="s">
        <v>47</v>
      </c>
      <c r="D107" s="18" t="s">
        <v>25</v>
      </c>
      <c r="E107" s="216" t="str">
        <f t="shared" si="3"/>
        <v>HERACLEUM SRL</v>
      </c>
      <c r="F107" s="27" t="s">
        <v>90</v>
      </c>
      <c r="G107" s="217" t="s">
        <v>11</v>
      </c>
      <c r="H107" s="38" t="s">
        <v>157</v>
      </c>
      <c r="I107" s="56">
        <v>16589</v>
      </c>
    </row>
    <row r="108" spans="1:9" ht="15.75" thickBot="1" x14ac:dyDescent="0.3">
      <c r="A108" s="17"/>
      <c r="B108" s="171"/>
      <c r="C108" s="146"/>
      <c r="D108" s="24"/>
      <c r="E108" s="52"/>
      <c r="F108" s="22"/>
      <c r="G108" s="204"/>
      <c r="H108" s="59"/>
      <c r="I108" s="205"/>
    </row>
    <row r="109" spans="1:9" ht="15.75" thickBot="1" x14ac:dyDescent="0.3">
      <c r="A109" s="29"/>
      <c r="B109" s="171"/>
      <c r="C109" s="58"/>
      <c r="D109" s="80"/>
      <c r="E109" s="52"/>
      <c r="F109" s="80"/>
      <c r="G109" s="80"/>
      <c r="H109" s="44"/>
      <c r="I109" s="113"/>
    </row>
    <row r="110" spans="1:9" ht="15.75" thickBot="1" x14ac:dyDescent="0.3">
      <c r="A110" s="14"/>
      <c r="B110" s="9"/>
      <c r="C110" s="9"/>
      <c r="D110" s="9"/>
      <c r="E110" s="52"/>
      <c r="F110" s="9"/>
      <c r="G110" s="151"/>
      <c r="H110" s="36"/>
      <c r="I110" s="104"/>
    </row>
    <row r="111" spans="1:9" ht="15.75" thickBot="1" x14ac:dyDescent="0.3">
      <c r="A111" s="14"/>
      <c r="B111" s="9"/>
      <c r="C111" s="9"/>
      <c r="D111" s="9"/>
      <c r="E111" s="52"/>
      <c r="F111" s="9"/>
      <c r="G111" s="151"/>
      <c r="H111" s="36"/>
      <c r="I111" s="104"/>
    </row>
    <row r="112" spans="1:9" ht="15.75" thickBot="1" x14ac:dyDescent="0.3">
      <c r="A112" s="14"/>
      <c r="B112" s="9"/>
      <c r="C112" s="9"/>
      <c r="D112" s="9"/>
      <c r="E112" s="52"/>
      <c r="F112" s="9"/>
      <c r="G112" s="151"/>
      <c r="H112" s="36"/>
      <c r="I112" s="104"/>
    </row>
    <row r="113" spans="1:9" ht="15.75" thickBot="1" x14ac:dyDescent="0.3">
      <c r="A113" s="15"/>
      <c r="B113" s="34"/>
      <c r="C113" s="34"/>
      <c r="D113" s="34"/>
      <c r="E113" s="52"/>
      <c r="F113" s="34"/>
      <c r="G113" s="99"/>
      <c r="H113" s="30"/>
      <c r="I113" s="85"/>
    </row>
    <row r="114" spans="1:9" ht="15.75" thickBot="1" x14ac:dyDescent="0.3">
      <c r="A114" s="261" t="s">
        <v>141</v>
      </c>
      <c r="B114" s="245"/>
      <c r="C114" s="245"/>
      <c r="D114" s="245"/>
      <c r="E114" s="245"/>
      <c r="F114" s="245"/>
      <c r="G114" s="245"/>
      <c r="H114" s="246"/>
      <c r="I114" s="61">
        <f>SUM(I89:I113)</f>
        <v>420592.19</v>
      </c>
    </row>
    <row r="115" spans="1:9" ht="30.75" thickBot="1" x14ac:dyDescent="0.3">
      <c r="A115" s="7">
        <v>1</v>
      </c>
      <c r="B115" s="172" t="s">
        <v>131</v>
      </c>
      <c r="C115" s="79" t="s">
        <v>47</v>
      </c>
      <c r="D115" s="49" t="s">
        <v>18</v>
      </c>
      <c r="E115" s="179" t="s">
        <v>159</v>
      </c>
      <c r="F115" s="24" t="s">
        <v>54</v>
      </c>
      <c r="G115" s="22" t="s">
        <v>9</v>
      </c>
      <c r="H115" s="174" t="s">
        <v>158</v>
      </c>
      <c r="I115" s="107">
        <v>27061.48</v>
      </c>
    </row>
    <row r="116" spans="1:9" ht="30" x14ac:dyDescent="0.25">
      <c r="A116" s="273">
        <v>2</v>
      </c>
      <c r="B116" s="172" t="s">
        <v>131</v>
      </c>
      <c r="C116" s="79" t="s">
        <v>47</v>
      </c>
      <c r="D116" s="179"/>
      <c r="E116" s="207" t="s">
        <v>135</v>
      </c>
      <c r="F116" s="42" t="s">
        <v>53</v>
      </c>
      <c r="G116" s="88" t="s">
        <v>9</v>
      </c>
      <c r="H116" s="45" t="s">
        <v>160</v>
      </c>
      <c r="I116" s="70">
        <v>36161.11</v>
      </c>
    </row>
    <row r="117" spans="1:9" x14ac:dyDescent="0.25">
      <c r="A117" s="274"/>
      <c r="B117" s="152"/>
      <c r="C117" s="180"/>
      <c r="D117" s="158"/>
      <c r="E117" s="175"/>
      <c r="F117" s="39"/>
      <c r="G117" s="7" t="s">
        <v>11</v>
      </c>
      <c r="H117" s="36" t="s">
        <v>161</v>
      </c>
      <c r="I117" s="13">
        <v>20563.53</v>
      </c>
    </row>
    <row r="118" spans="1:9" ht="15.75" thickBot="1" x14ac:dyDescent="0.3">
      <c r="A118" s="275"/>
      <c r="B118" s="208"/>
      <c r="C118" s="209"/>
      <c r="D118" s="210"/>
      <c r="E118" s="211"/>
      <c r="F118" s="204"/>
      <c r="G118" s="33" t="s">
        <v>11</v>
      </c>
      <c r="H118" s="194" t="s">
        <v>162</v>
      </c>
      <c r="I118" s="169">
        <v>11690.71</v>
      </c>
    </row>
    <row r="119" spans="1:9" ht="15.75" thickBot="1" x14ac:dyDescent="0.3">
      <c r="A119" s="15"/>
      <c r="B119" s="206"/>
      <c r="C119" s="206"/>
      <c r="D119" s="34"/>
      <c r="E119" s="158"/>
      <c r="F119" s="35"/>
      <c r="G119" s="34"/>
      <c r="H119" s="194"/>
      <c r="I119" s="169"/>
    </row>
    <row r="120" spans="1:9" ht="15.75" thickBot="1" x14ac:dyDescent="0.3">
      <c r="A120" s="29"/>
      <c r="B120" s="53"/>
      <c r="C120" s="53"/>
      <c r="D120" s="27"/>
      <c r="E120" s="179"/>
      <c r="F120" s="26"/>
      <c r="G120" s="28"/>
      <c r="H120" s="38"/>
      <c r="I120" s="114"/>
    </row>
    <row r="121" spans="1:9" ht="15.75" thickBot="1" x14ac:dyDescent="0.3">
      <c r="A121" s="262" t="s">
        <v>13</v>
      </c>
      <c r="B121" s="263"/>
      <c r="C121" s="263"/>
      <c r="D121" s="263"/>
      <c r="E121" s="263"/>
      <c r="F121" s="263"/>
      <c r="G121" s="263"/>
      <c r="H121" s="264"/>
      <c r="I121" s="73">
        <f>SUM(I115:I120)</f>
        <v>95476.829999999987</v>
      </c>
    </row>
    <row r="122" spans="1:9" ht="15.75" thickBot="1" x14ac:dyDescent="0.3">
      <c r="A122" s="276">
        <v>1</v>
      </c>
      <c r="B122" s="278" t="s">
        <v>166</v>
      </c>
      <c r="C122" s="278" t="s">
        <v>165</v>
      </c>
      <c r="D122" s="176"/>
      <c r="E122" s="302"/>
      <c r="F122" s="174" t="s">
        <v>163</v>
      </c>
      <c r="G122" s="24" t="s">
        <v>11</v>
      </c>
      <c r="H122" s="23" t="s">
        <v>164</v>
      </c>
      <c r="I122" s="65">
        <v>10123.35</v>
      </c>
    </row>
    <row r="123" spans="1:9" ht="15.75" thickBot="1" x14ac:dyDescent="0.3">
      <c r="A123" s="277"/>
      <c r="B123" s="279"/>
      <c r="C123" s="279"/>
      <c r="D123" s="99"/>
      <c r="E123" s="303"/>
      <c r="F123" s="82"/>
      <c r="G123" s="18"/>
      <c r="H123" s="41"/>
      <c r="I123" s="56"/>
    </row>
    <row r="124" spans="1:9" ht="15.75" thickBot="1" x14ac:dyDescent="0.3">
      <c r="A124" s="265" t="s">
        <v>27</v>
      </c>
      <c r="B124" s="266"/>
      <c r="C124" s="266"/>
      <c r="D124" s="266"/>
      <c r="E124" s="266"/>
      <c r="F124" s="266"/>
      <c r="G124" s="266"/>
      <c r="H124" s="267"/>
      <c r="I124" s="218">
        <f>SUM(I122)</f>
        <v>10123.35</v>
      </c>
    </row>
    <row r="125" spans="1:9" ht="15.75" thickBot="1" x14ac:dyDescent="0.3">
      <c r="A125" s="296">
        <v>1</v>
      </c>
      <c r="B125" s="284" t="s">
        <v>132</v>
      </c>
      <c r="C125" s="287" t="s">
        <v>171</v>
      </c>
      <c r="D125" s="26" t="s">
        <v>36</v>
      </c>
      <c r="E125" s="282" t="s">
        <v>167</v>
      </c>
      <c r="F125" s="42" t="s">
        <v>55</v>
      </c>
      <c r="G125" s="21" t="s">
        <v>11</v>
      </c>
      <c r="H125" s="74" t="s">
        <v>168</v>
      </c>
      <c r="I125" s="220">
        <v>3593.14</v>
      </c>
    </row>
    <row r="126" spans="1:9" ht="15.75" thickBot="1" x14ac:dyDescent="0.3">
      <c r="A126" s="297"/>
      <c r="B126" s="285"/>
      <c r="C126" s="288"/>
      <c r="D126" s="24" t="s">
        <v>28</v>
      </c>
      <c r="E126" s="283"/>
      <c r="F126" s="154"/>
      <c r="G126" s="1" t="s">
        <v>11</v>
      </c>
      <c r="H126" s="36" t="s">
        <v>169</v>
      </c>
      <c r="I126" s="13">
        <v>13638.15</v>
      </c>
    </row>
    <row r="127" spans="1:9" ht="15.75" thickBot="1" x14ac:dyDescent="0.3">
      <c r="A127" s="298"/>
      <c r="B127" s="286"/>
      <c r="C127" s="289"/>
      <c r="D127" s="18" t="s">
        <v>0</v>
      </c>
      <c r="E127" s="281"/>
      <c r="F127" s="26"/>
      <c r="G127" s="34" t="s">
        <v>11</v>
      </c>
      <c r="H127" s="112" t="s">
        <v>170</v>
      </c>
      <c r="I127" s="169">
        <v>76384.22</v>
      </c>
    </row>
    <row r="128" spans="1:9" ht="15.75" thickBot="1" x14ac:dyDescent="0.3">
      <c r="A128" s="262" t="s">
        <v>56</v>
      </c>
      <c r="B128" s="263"/>
      <c r="C128" s="263"/>
      <c r="D128" s="263"/>
      <c r="E128" s="263"/>
      <c r="F128" s="263"/>
      <c r="G128" s="263"/>
      <c r="H128" s="264"/>
      <c r="I128" s="219">
        <f>I125+I126+I127</f>
        <v>93615.510000000009</v>
      </c>
    </row>
    <row r="129" spans="1:9" x14ac:dyDescent="0.25">
      <c r="A129" s="293">
        <v>1</v>
      </c>
      <c r="B129" s="290" t="s">
        <v>173</v>
      </c>
      <c r="C129" s="215" t="s">
        <v>134</v>
      </c>
      <c r="D129" s="88" t="s">
        <v>114</v>
      </c>
      <c r="E129" s="88" t="s">
        <v>177</v>
      </c>
      <c r="F129" s="88" t="s">
        <v>176</v>
      </c>
      <c r="G129" s="88" t="s">
        <v>11</v>
      </c>
      <c r="H129" s="88" t="s">
        <v>174</v>
      </c>
      <c r="I129" s="221">
        <v>10865.77</v>
      </c>
    </row>
    <row r="130" spans="1:9" x14ac:dyDescent="0.25">
      <c r="A130" s="294"/>
      <c r="B130" s="291"/>
      <c r="C130" s="1" t="s">
        <v>172</v>
      </c>
      <c r="D130" s="1"/>
      <c r="E130" s="1"/>
      <c r="F130" s="1"/>
      <c r="G130" s="1" t="s">
        <v>11</v>
      </c>
      <c r="H130" s="1" t="s">
        <v>175</v>
      </c>
      <c r="I130" s="222">
        <v>14652.72</v>
      </c>
    </row>
    <row r="131" spans="1:9" x14ac:dyDescent="0.25">
      <c r="A131" s="294"/>
      <c r="B131" s="291"/>
      <c r="C131" s="157"/>
      <c r="D131" s="1"/>
      <c r="E131" s="1"/>
      <c r="F131" s="1"/>
      <c r="G131" s="1"/>
      <c r="H131" s="95"/>
      <c r="I131" s="13"/>
    </row>
    <row r="132" spans="1:9" x14ac:dyDescent="0.25">
      <c r="A132" s="294"/>
      <c r="B132" s="291"/>
      <c r="C132" s="157"/>
      <c r="D132" s="1"/>
      <c r="E132" s="1"/>
      <c r="F132" s="1"/>
      <c r="G132" s="1"/>
      <c r="H132" s="95"/>
      <c r="I132" s="13"/>
    </row>
    <row r="133" spans="1:9" ht="15.75" thickBot="1" x14ac:dyDescent="0.3">
      <c r="A133" s="295"/>
      <c r="B133" s="292"/>
      <c r="C133" s="167"/>
      <c r="D133" s="167"/>
      <c r="E133" s="167"/>
      <c r="F133" s="167"/>
      <c r="G133" s="33"/>
      <c r="H133" s="63"/>
      <c r="I133" s="69"/>
    </row>
    <row r="134" spans="1:9" ht="15.75" thickBot="1" x14ac:dyDescent="0.3">
      <c r="A134" s="237" t="s">
        <v>122</v>
      </c>
      <c r="B134" s="256"/>
      <c r="C134" s="256"/>
      <c r="D134" s="256"/>
      <c r="E134" s="256"/>
      <c r="F134" s="256"/>
      <c r="G134" s="256"/>
      <c r="H134" s="257"/>
      <c r="I134" s="162">
        <f>I129+I130+I131+I132+I133</f>
        <v>25518.489999999998</v>
      </c>
    </row>
    <row r="135" spans="1:9" ht="15.75" thickBot="1" x14ac:dyDescent="0.3">
      <c r="A135" s="237" t="s">
        <v>21</v>
      </c>
      <c r="B135" s="238"/>
      <c r="C135" s="238"/>
      <c r="D135" s="238"/>
      <c r="E135" s="238"/>
      <c r="F135" s="238"/>
      <c r="G135" s="238"/>
      <c r="H135" s="239"/>
      <c r="I135" s="61">
        <f>I88+I114+I121+I124+I128+I134</f>
        <v>674194.77</v>
      </c>
    </row>
  </sheetData>
  <mergeCells count="48">
    <mergeCell ref="A129:A133"/>
    <mergeCell ref="B129:B133"/>
    <mergeCell ref="A134:H134"/>
    <mergeCell ref="A135:H135"/>
    <mergeCell ref="A125:A127"/>
    <mergeCell ref="B125:B127"/>
    <mergeCell ref="C125:C127"/>
    <mergeCell ref="E125:E127"/>
    <mergeCell ref="A128:H128"/>
    <mergeCell ref="A122:A123"/>
    <mergeCell ref="B122:B123"/>
    <mergeCell ref="C122:C123"/>
    <mergeCell ref="E122:E123"/>
    <mergeCell ref="A124:H124"/>
    <mergeCell ref="B79:I79"/>
    <mergeCell ref="A88:H88"/>
    <mergeCell ref="A114:H114"/>
    <mergeCell ref="A116:A118"/>
    <mergeCell ref="A121:H121"/>
    <mergeCell ref="K56:R56"/>
    <mergeCell ref="K62:R62"/>
    <mergeCell ref="K67:R67"/>
    <mergeCell ref="K44:K46"/>
    <mergeCell ref="K50:K51"/>
    <mergeCell ref="L50:L51"/>
    <mergeCell ref="M50:M51"/>
    <mergeCell ref="O50:O51"/>
    <mergeCell ref="O53:O55"/>
    <mergeCell ref="L53:L55"/>
    <mergeCell ref="M53:M55"/>
    <mergeCell ref="L57:L61"/>
    <mergeCell ref="K57:K61"/>
    <mergeCell ref="K53:K55"/>
    <mergeCell ref="K66:R66"/>
    <mergeCell ref="L5:S5"/>
    <mergeCell ref="K14:R14"/>
    <mergeCell ref="K42:R42"/>
    <mergeCell ref="K49:R49"/>
    <mergeCell ref="K52:R52"/>
    <mergeCell ref="O29:O31"/>
    <mergeCell ref="A67:F67"/>
    <mergeCell ref="B5:G5"/>
    <mergeCell ref="A14:F14"/>
    <mergeCell ref="A42:F42"/>
    <mergeCell ref="A49:F49"/>
    <mergeCell ref="A52:F52"/>
    <mergeCell ref="A56:F56"/>
    <mergeCell ref="A62:F62"/>
  </mergeCells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NOU</cp:lastModifiedBy>
  <cp:lastPrinted>2019-09-30T06:48:07Z</cp:lastPrinted>
  <dcterms:created xsi:type="dcterms:W3CDTF">2018-07-04T12:33:56Z</dcterms:created>
  <dcterms:modified xsi:type="dcterms:W3CDTF">2019-09-30T12:12:19Z</dcterms:modified>
</cp:coreProperties>
</file>